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120財政課\西村\"/>
    </mc:Choice>
  </mc:AlternateContent>
  <bookViews>
    <workbookView xWindow="0" yWindow="0" windowWidth="20490" windowHeight="7770" tabRatio="80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BG38" i="9" l="1"/>
  <c r="BG37" i="9"/>
  <c r="BG36" i="9"/>
  <c r="BG35" i="9"/>
  <c r="BG34" i="9"/>
  <c r="AO36" i="9"/>
  <c r="AO35"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BE39" i="9"/>
  <c r="AM39" i="9"/>
  <c r="U39" i="9"/>
  <c r="C39" i="9"/>
  <c r="AM38" i="9"/>
  <c r="U38" i="9"/>
  <c r="C38" i="9"/>
  <c r="AM37" i="9"/>
  <c r="U37" i="9"/>
  <c r="C37" i="9"/>
  <c r="U36" i="9"/>
  <c r="C36" i="9"/>
  <c r="C35" i="9"/>
  <c r="BW34" i="9"/>
  <c r="BW35" i="9" s="1"/>
  <c r="BW36" i="9" s="1"/>
  <c r="BW37" i="9" s="1"/>
  <c r="BW38" i="9" s="1"/>
  <c r="BW39" i="9" s="1"/>
  <c r="C34" i="9"/>
  <c r="CO34" i="9" l="1"/>
  <c r="CO35" i="9" s="1"/>
  <c r="CO36" i="9" s="1"/>
  <c r="CO37" i="9" s="1"/>
  <c r="CO38" i="9" s="1"/>
  <c r="CO39" i="9" s="1"/>
  <c r="U34" i="9"/>
  <c r="U35" i="9" s="1"/>
  <c r="AM34" i="9"/>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alcChain>
</file>

<file path=xl/sharedStrings.xml><?xml version="1.0" encoding="utf-8"?>
<sst xmlns="http://schemas.openxmlformats.org/spreadsheetml/2006/main" count="1034" uniqueCount="563">
  <si>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</si>
  <si>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</si>
  <si>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</si>
  <si>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</si>
  <si>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</si>
  <si>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</si>
  <si>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</si>
  <si>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</si>
  <si>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</si>
  <si>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</si>
  <si>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</si>
  <si>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</si>
  <si>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</si>
  <si>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</si>
  <si>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</si>
  <si>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</si>
  <si>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</si>
  <si>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</si>
  <si>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</si>
  <si>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</si>
  <si>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</si>
  <si>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</si>
  <si>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</si>
  <si>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</si>
  <si>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</si>
  <si>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</si>
  <si>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</si>
  <si>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</si>
  <si>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</si>
  <si>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</si>
  <si>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</si>
  <si>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</si>
  <si>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</si>
  <si>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</si>
  <si>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</si>
  <si>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</si>
  <si>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</si>
  <si>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</si>
  <si>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</si>
  <si>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</si>
  <si>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</si>
  <si>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</si>
  <si>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</si>
  <si>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</si>
  <si>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</si>
  <si>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</si>
  <si>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</si>
  <si>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</si>
  <si>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</si>
  <si>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</si>
  <si>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</si>
  <si>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</si>
  <si>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</si>
  <si>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</si>
  <si>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</si>
  <si>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</si>
  <si>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</si>
  <si>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</si>
  <si>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</si>
  <si>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</si>
  <si>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</si>
  <si>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</si>
  <si>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</si>
  <si>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</si>
  <si>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</si>
  <si>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</si>
  <si>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</si>
  <si>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</si>
  <si>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</si>
  <si>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</si>
  <si>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</si>
  <si>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</si>
  <si>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</si>
  <si>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</si>
  <si>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</si>
  <si>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</si>
  <si>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</si>
  <si>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</si>
  <si>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</si>
  <si>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</si>
  <si>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</si>
  <si>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</si>
  <si>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</si>
  <si>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黒部市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</si>
  <si>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</si>
  <si>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</si>
  <si>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</si>
  <si>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</si>
  <si>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</si>
  <si>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</si>
  <si>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</si>
  <si>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</si>
  <si>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</si>
  <si>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</si>
  <si>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</si>
  <si>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</si>
  <si>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</si>
  <si>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</si>
  <si>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</si>
  <si>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</si>
  <si>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</si>
  <si>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</si>
  <si>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</si>
  <si>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</si>
  <si>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</si>
  <si>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</si>
  <si>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</si>
  <si>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</si>
  <si>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</si>
  <si>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</si>
  <si>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</si>
  <si>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</si>
  <si>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</si>
  <si>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</si>
  <si>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</si>
  <si>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</si>
  <si>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</si>
  <si>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</si>
  <si>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</si>
  <si>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</si>
  <si>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</si>
  <si>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</si>
  <si>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</si>
  <si>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</si>
  <si>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</si>
  <si>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</si>
  <si>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</si>
  <si>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</si>
  <si>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</si>
  <si>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</si>
  <si>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</si>
  <si>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</si>
  <si>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</si>
  <si>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</si>
  <si>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</si>
  <si>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</si>
  <si>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</si>
  <si>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</si>
  <si>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</si>
  <si>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</si>
  <si>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</si>
  <si>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</si>
  <si>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</si>
  <si>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</si>
  <si>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</si>
  <si>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</si>
  <si>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</si>
  <si>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</si>
  <si>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</si>
  <si>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</si>
  <si>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</si>
  <si>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</si>
  <si>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</si>
  <si>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</si>
  <si>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</si>
  <si>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</si>
  <si>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</si>
  <si>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</si>
  <si>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</si>
  <si>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</si>
  <si>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</si>
  <si>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</si>
  <si>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</si>
  <si>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</si>
  <si>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</si>
  <si>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</si>
  <si>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</si>
  <si>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</si>
  <si>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</si>
  <si>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</si>
  <si>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</si>
  <si>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</si>
  <si>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</si>
  <si>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</si>
  <si>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</si>
  <si>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</si>
  <si>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</si>
  <si>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</si>
  <si>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</si>
  <si>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</si>
  <si>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</si>
  <si>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</si>
  <si>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</si>
  <si>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</si>
  <si>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</si>
  <si>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</si>
  <si>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</si>
  <si>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</si>
  <si>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</si>
  <si>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</si>
  <si>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</si>
  <si>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</si>
  <si>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</si>
  <si>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</si>
  <si>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</si>
  <si>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</si>
  <si>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</si>
  <si>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</si>
  <si>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富山県黒部市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</si>
  <si>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</si>
  <si>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</si>
  <si>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</si>
  <si>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</si>
  <si>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</si>
  <si>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</si>
  <si>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</si>
  <si>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</si>
  <si>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</si>
  <si>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</si>
  <si>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</si>
  <si>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</si>
  <si>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</si>
  <si>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</si>
  <si>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</si>
  <si>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</si>
  <si>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</si>
  <si>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</si>
  <si>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</si>
  <si>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</si>
  <si>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</si>
  <si>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</si>
  <si>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</si>
  <si>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</si>
  <si>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</si>
  <si>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</si>
  <si>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</si>
  <si>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</si>
  <si>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</si>
  <si>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</si>
  <si>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</si>
  <si>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</si>
  <si>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</si>
  <si>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</si>
  <si>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</si>
  <si>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</si>
  <si>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</si>
  <si>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</si>
  <si>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</si>
  <si>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</si>
  <si>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</si>
  <si>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</si>
  <si>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</si>
  <si>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</si>
  <si>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</si>
  <si>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</si>
  <si>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</si>
  <si>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</si>
  <si>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</si>
  <si>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</si>
  <si>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</si>
  <si>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</si>
  <si>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</si>
  <si>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</si>
  <si>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</si>
  <si>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</si>
  <si>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</si>
  <si>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</si>
  <si>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</si>
  <si>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</si>
  <si>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</si>
  <si>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</si>
  <si>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</si>
  <si>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</si>
  <si>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</si>
  <si>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</si>
  <si>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</si>
  <si>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</si>
  <si>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</si>
  <si>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</si>
  <si>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</si>
  <si>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</si>
  <si>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</si>
  <si>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</si>
  <si>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</si>
  <si>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</si>
  <si>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</si>
  <si>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</si>
  <si>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</si>
  <si>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</si>
  <si>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</si>
  <si>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</si>
  <si>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</si>
  <si>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</si>
  <si>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</si>
  <si>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</si>
  <si>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</si>
  <si>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</si>
  <si>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</si>
  <si>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</si>
  <si>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</si>
  <si>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</si>
  <si>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</si>
  <si>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</si>
  <si>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</si>
  <si>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</si>
  <si>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</si>
  <si>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</si>
  <si>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</si>
  <si>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</si>
  <si>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</si>
  <si>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</si>
  <si>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</si>
  <si>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</si>
  <si>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</si>
  <si>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</si>
  <si>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</si>
  <si>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</si>
  <si>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</si>
  <si>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</si>
  <si>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</si>
  <si>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</si>
  <si>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</si>
  <si>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</si>
  <si>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</si>
  <si>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</si>
  <si>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</si>
  <si>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</si>
  <si>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</si>
  <si>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</si>
  <si>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</si>
  <si>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</si>
  <si>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</si>
  <si>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</si>
  <si>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</si>
  <si>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</si>
  <si>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</si>
  <si>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</si>
  <si>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</si>
  <si>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</si>
  <si>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</si>
  <si>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</si>
  <si>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</si>
  <si>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</si>
  <si>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</si>
  <si>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</si>
  <si>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</si>
  <si>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</si>
  <si>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</si>
  <si>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</si>
  <si>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</si>
  <si>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</si>
  <si>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</si>
  <si>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</si>
  <si>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</si>
  <si>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</si>
  <si>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</si>
  <si>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</si>
  <si>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富山県黒部市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</si>
  <si>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</si>
  <si>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</si>
  <si>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</si>
  <si>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</si>
  <si>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</si>
  <si>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</si>
  <si>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</si>
  <si>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</si>
  <si>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</si>
  <si>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</si>
  <si>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</si>
  <si>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</si>
  <si>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</si>
  <si>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</si>
  <si>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</si>
  <si>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</si>
  <si>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</si>
  <si>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</si>
  <si>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</si>
  <si>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</si>
  <si>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</si>
  <si>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</si>
  <si>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</si>
  <si>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</si>
  <si>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</si>
  <si>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</si>
  <si>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</si>
  <si>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</si>
  <si>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</si>
  <si>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</si>
  <si>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</si>
  <si>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</si>
  <si>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</si>
  <si>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</si>
  <si>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後期高齢者医療事業</t>
    <phoneticPr fontId="5"/>
  </si>
  <si>
    <t>病院事業会計</t>
    <phoneticPr fontId="5"/>
  </si>
  <si>
    <t>法適用企業</t>
    <phoneticPr fontId="5"/>
  </si>
  <si>
    <t>水道事業会計</t>
    <phoneticPr fontId="5"/>
  </si>
  <si>
    <t>下水道事業会計</t>
    <phoneticPr fontId="5"/>
  </si>
  <si>
    <t>発電事業特別会計</t>
    <phoneticPr fontId="5"/>
  </si>
  <si>
    <t>法非適用企業</t>
    <phoneticPr fontId="5"/>
  </si>
  <si>
    <t>簡易水道事業特別会計</t>
    <phoneticPr fontId="5"/>
  </si>
  <si>
    <t>牧場事業特別会計</t>
    <phoneticPr fontId="5"/>
  </si>
  <si>
    <t>フィッシャリーナ事業特別会計</t>
    <phoneticPr fontId="5"/>
  </si>
  <si>
    <t>地域開発事業特別会計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</si>
  <si>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</si>
  <si>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</si>
  <si>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</si>
  <si>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</si>
  <si>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</si>
  <si>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</si>
  <si>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</si>
  <si>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</si>
  <si>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</si>
  <si>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</si>
  <si>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</si>
  <si>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</si>
  <si>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</si>
  <si>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</si>
  <si>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</si>
  <si>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</si>
  <si>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</si>
  <si>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</si>
  <si>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</si>
  <si>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</si>
  <si>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</si>
  <si>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</si>
  <si>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</si>
  <si>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</si>
  <si>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</si>
  <si>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</si>
  <si>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</si>
  <si>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</si>
  <si>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</si>
  <si>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</si>
  <si>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</si>
  <si>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</si>
  <si>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</si>
  <si>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</si>
  <si>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</si>
  <si>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</si>
  <si>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</si>
  <si>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</si>
  <si>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</si>
  <si>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</si>
  <si>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</si>
  <si>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</si>
  <si>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</si>
  <si>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</si>
  <si>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</si>
  <si>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</si>
  <si>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</si>
  <si>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</si>
  <si>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</si>
  <si>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</si>
  <si>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</si>
  <si>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</si>
  <si>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</si>
  <si>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</si>
  <si>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</si>
  <si>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</si>
  <si>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</si>
  <si>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</si>
  <si>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</si>
  <si>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</si>
  <si>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</si>
  <si>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</si>
  <si>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</si>
  <si>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</si>
  <si>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</si>
  <si>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</si>
  <si>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</si>
  <si>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</si>
  <si>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</si>
  <si>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</si>
  <si>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</si>
  <si>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</si>
  <si>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</si>
  <si>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</si>
  <si>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</si>
  <si>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</si>
  <si>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</si>
  <si>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</si>
  <si>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</si>
  <si>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</si>
  <si>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</si>
  <si>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</si>
  <si>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</si>
  <si>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</si>
  <si>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</si>
  <si>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</si>
  <si>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</si>
  <si>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</si>
  <si>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</si>
  <si>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</si>
  <si>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</si>
  <si>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</si>
  <si>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</si>
  <si>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</si>
  <si>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</si>
  <si>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</si>
  <si>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</si>
  <si>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</si>
  <si>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</si>
  <si>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</si>
  <si>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</si>
  <si>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</si>
  <si>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</si>
  <si>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</si>
  <si>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</si>
  <si>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</si>
  <si>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</si>
  <si>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</si>
  <si>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</si>
  <si>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</si>
  <si>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</si>
  <si>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</si>
  <si>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</si>
  <si>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</si>
  <si>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</si>
  <si>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</si>
  <si>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</si>
  <si>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</si>
  <si>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</si>
  <si>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</si>
  <si>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</si>
  <si>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</si>
  <si>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</si>
  <si>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</si>
  <si>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</si>
  <si>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</si>
  <si>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</si>
  <si>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</si>
  <si>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</si>
  <si>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</si>
  <si>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</si>
  <si>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</si>
  <si>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</si>
  <si>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</si>
  <si>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</si>
  <si>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1.60</t>
  </si>
  <si>
    <t>▲ 1.65</t>
  </si>
  <si>
    <t>病院事業会計</t>
  </si>
  <si>
    <t>一般会計</t>
  </si>
  <si>
    <t>下水道事業会計</t>
  </si>
  <si>
    <t>国民健康保険事業</t>
  </si>
  <si>
    <t>水道事業会計</t>
  </si>
  <si>
    <t>フィッシャリーナ事業特別会計</t>
  </si>
  <si>
    <t>後期高齢者医療事業</t>
  </si>
  <si>
    <t>発電事業特別会計</t>
  </si>
  <si>
    <t>その他会計（赤字）</t>
  </si>
  <si>
    <t>その他会計（黒字）</t>
  </si>
  <si>
    <t>黒部市体育協会</t>
    <rPh sb="0" eb="3">
      <t>クロベシ</t>
    </rPh>
    <rPh sb="3" eb="5">
      <t>タイイク</t>
    </rPh>
    <rPh sb="5" eb="7">
      <t>キョウカイ</t>
    </rPh>
    <phoneticPr fontId="2"/>
  </si>
  <si>
    <t>黒部市国際文化センター</t>
    <rPh sb="0" eb="3">
      <t>クロベシ</t>
    </rPh>
    <rPh sb="3" eb="5">
      <t>コクサイ</t>
    </rPh>
    <rPh sb="5" eb="7">
      <t>ブンカ</t>
    </rPh>
    <phoneticPr fontId="2"/>
  </si>
  <si>
    <t>黒部市吉田科学館振興協会</t>
    <rPh sb="0" eb="3">
      <t>クロベシ</t>
    </rPh>
    <rPh sb="3" eb="5">
      <t>ヨシダ</t>
    </rPh>
    <rPh sb="5" eb="8">
      <t>カガクカン</t>
    </rPh>
    <rPh sb="8" eb="10">
      <t>シンコウ</t>
    </rPh>
    <rPh sb="10" eb="12">
      <t>キョウカイ</t>
    </rPh>
    <phoneticPr fontId="2"/>
  </si>
  <si>
    <t>黒部市施設管理公社</t>
    <rPh sb="0" eb="3">
      <t>クロベシ</t>
    </rPh>
    <rPh sb="3" eb="5">
      <t>シセツ</t>
    </rPh>
    <rPh sb="5" eb="7">
      <t>カンリ</t>
    </rPh>
    <rPh sb="7" eb="9">
      <t>コウシャ</t>
    </rPh>
    <phoneticPr fontId="2"/>
  </si>
  <si>
    <t>新川コミュニティ放送</t>
    <rPh sb="0" eb="2">
      <t>ニイカワ</t>
    </rPh>
    <rPh sb="8" eb="10">
      <t>ホウソウ</t>
    </rPh>
    <phoneticPr fontId="2"/>
  </si>
  <si>
    <t>宇奈月ビール</t>
    <rPh sb="0" eb="3">
      <t>ウナヅキ</t>
    </rPh>
    <phoneticPr fontId="2"/>
  </si>
  <si>
    <t>－</t>
    <phoneticPr fontId="2"/>
  </si>
  <si>
    <t>－</t>
    <phoneticPr fontId="2"/>
  </si>
  <si>
    <t>－</t>
    <phoneticPr fontId="2"/>
  </si>
  <si>
    <t>－</t>
    <phoneticPr fontId="2"/>
  </si>
  <si>
    <t>新川広域圏事務組合</t>
    <rPh sb="0" eb="2">
      <t>ニイカワ</t>
    </rPh>
    <rPh sb="2" eb="5">
      <t>コウイキケン</t>
    </rPh>
    <rPh sb="5" eb="7">
      <t>ジム</t>
    </rPh>
    <rPh sb="7" eb="9">
      <t>クミアイ</t>
    </rPh>
    <phoneticPr fontId="2"/>
  </si>
  <si>
    <t>新川地域消防組合</t>
    <rPh sb="0" eb="2">
      <t>ニイカワ</t>
    </rPh>
    <rPh sb="2" eb="4">
      <t>チイキ</t>
    </rPh>
    <rPh sb="4" eb="6">
      <t>ショウボウ</t>
    </rPh>
    <rPh sb="6" eb="8">
      <t>クミアイ</t>
    </rPh>
    <phoneticPr fontId="2"/>
  </si>
  <si>
    <t>新川地域介護保険・ケーブルテレビ事業組合</t>
    <rPh sb="0" eb="2">
      <t>ニイカワ</t>
    </rPh>
    <rPh sb="2" eb="4">
      <t>チイキ</t>
    </rPh>
    <rPh sb="4" eb="6">
      <t>カイゴ</t>
    </rPh>
    <rPh sb="6" eb="8">
      <t>ホケン</t>
    </rPh>
    <rPh sb="16" eb="18">
      <t>ジギョウ</t>
    </rPh>
    <rPh sb="18" eb="20">
      <t>クミアイ</t>
    </rPh>
    <phoneticPr fontId="2"/>
  </si>
  <si>
    <t>　一般会計</t>
    <rPh sb="1" eb="3">
      <t>イッパン</t>
    </rPh>
    <rPh sb="3" eb="5">
      <t>カイケイ</t>
    </rPh>
    <phoneticPr fontId="2"/>
  </si>
  <si>
    <t>　ＣＡＴＶ事業特別会計</t>
    <rPh sb="5" eb="7">
      <t>ジギョウ</t>
    </rPh>
    <rPh sb="7" eb="9">
      <t>トクベツ</t>
    </rPh>
    <rPh sb="9" eb="11">
      <t>カイケイ</t>
    </rPh>
    <phoneticPr fontId="2"/>
  </si>
  <si>
    <t>　介護保険事業特別会計</t>
    <rPh sb="1" eb="3">
      <t>カイゴ</t>
    </rPh>
    <rPh sb="3" eb="5">
      <t>ホケン</t>
    </rPh>
    <rPh sb="5" eb="7">
      <t>ジギョウ</t>
    </rPh>
    <rPh sb="7" eb="9">
      <t>トクベツ</t>
    </rPh>
    <rPh sb="9" eb="11">
      <t>カイケイ</t>
    </rPh>
    <phoneticPr fontId="2"/>
  </si>
  <si>
    <t>富山県市町村総合事務組合</t>
    <rPh sb="0" eb="3">
      <t>トヤマケン</t>
    </rPh>
    <rPh sb="3" eb="6">
      <t>シチョウソン</t>
    </rPh>
    <rPh sb="6" eb="8">
      <t>ソウゴウ</t>
    </rPh>
    <rPh sb="8" eb="10">
      <t>ジム</t>
    </rPh>
    <rPh sb="10" eb="12">
      <t>クミアイ</t>
    </rPh>
    <phoneticPr fontId="2"/>
  </si>
  <si>
    <t>富山県市町村管理組合</t>
    <rPh sb="0" eb="3">
      <t>トヤマケン</t>
    </rPh>
    <rPh sb="3" eb="6">
      <t>シチョウソン</t>
    </rPh>
    <rPh sb="6" eb="8">
      <t>カンリ</t>
    </rPh>
    <rPh sb="8" eb="10">
      <t>クミアイ</t>
    </rPh>
    <phoneticPr fontId="2"/>
  </si>
  <si>
    <t>富山県後期高齢者医療広域連合</t>
    <rPh sb="0" eb="3">
      <t>トヤマケン</t>
    </rPh>
    <rPh sb="3" eb="5">
      <t>コウキ</t>
    </rPh>
    <rPh sb="5" eb="8">
      <t>コウレイシャ</t>
    </rPh>
    <rPh sb="8" eb="10">
      <t>イリョウ</t>
    </rPh>
    <rPh sb="10" eb="12">
      <t>コウイキ</t>
    </rPh>
    <rPh sb="12" eb="14">
      <t>レンゴウ</t>
    </rPh>
    <phoneticPr fontId="2"/>
  </si>
  <si>
    <t>　特別会計</t>
    <rPh sb="1" eb="3">
      <t>トクベツ</t>
    </rPh>
    <rPh sb="3" eb="5">
      <t>カイケイ</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</si>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</sst>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60245</c:v>
                </c:pt>
                <c:pt idx="1">
                  <c:v>68386</c:v>
                </c:pt>
                <c:pt idx="2">
                  <c:v>81305</c:v>
                </c:pt>
                <c:pt idx="3">
                  <c:v>81768</c:v>
                </c:pt>
                <c:pt idx="4">
                  <c:v>65876</c:v>
                </c:pt>
              </c:numCache>
            </c:numRef>
          </c:val>
          <c:smooth val="0"/>
          <c:extLst xmlns:c16r2="http://schemas.microsoft.com/office/drawing/2015/06/chart">
            <c:ext xmlns:c16="http://schemas.microsoft.com/office/drawing/2014/chart" uri="{C3380CC4-5D6E-409C-BE32-E72D297353CC}">
              <c16:uniqueId val="{00000000-DE5B-4A71-BBD5-58CE843F584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104191</c:v>
                </c:pt>
                <c:pt idx="1">
                  <c:v>117377</c:v>
                </c:pt>
                <c:pt idx="2">
                  <c:v>158926</c:v>
                </c:pt>
                <c:pt idx="3">
                  <c:v>148064</c:v>
                </c:pt>
                <c:pt idx="4">
                  <c:v>77947</c:v>
                </c:pt>
              </c:numCache>
            </c:numRef>
          </c:val>
          <c:smooth val="0"/>
          <c:extLst xmlns:c16r2="http://schemas.microsoft.com/office/drawing/2015/06/chart">
            <c:ext xmlns:c16="http://schemas.microsoft.com/office/drawing/2014/chart" uri="{C3380CC4-5D6E-409C-BE32-E72D297353CC}">
              <c16:uniqueId val="{00000001-DE5B-4A71-BBD5-58CE843F5841}"/>
            </c:ext>
          </c:extLst>
        </c:ser>
        <c:dLbls>
          <c:showLegendKey val="0"/>
          <c:showVal val="0"/>
          <c:showCatName val="0"/>
          <c:showSerName val="0"/>
          <c:showPercent val="0"/>
          <c:showBubbleSize val="0"/>
        </c:dLbls>
        <c:marker val="1"/>
        <c:smooth val="0"/>
        <c:axId val="115467432"/>
        <c:axId val="140573048"/>
      </c:lineChart>
      <c:catAx>
        <c:axId val="115467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573048"/>
        <c:crosses val="autoZero"/>
        <c:auto val="1"/>
        <c:lblAlgn val="ctr"/>
        <c:lblOffset val="100"/>
        <c:tickLblSkip val="1"/>
        <c:tickMarkSkip val="1"/>
        <c:noMultiLvlLbl val="0"/>
      </c:catAx>
      <c:valAx>
        <c:axId val="14057304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467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3.68</c:v>
                </c:pt>
                <c:pt idx="1">
                  <c:v>3.47</c:v>
                </c:pt>
                <c:pt idx="2">
                  <c:v>5.01</c:v>
                </c:pt>
                <c:pt idx="3">
                  <c:v>4.42</c:v>
                </c:pt>
                <c:pt idx="4">
                  <c:v>4.1900000000000004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14.17</c:v>
                </c:pt>
                <c:pt idx="1">
                  <c:v>15.75</c:v>
                </c:pt>
                <c:pt idx="2">
                  <c:v>12.65</c:v>
                </c:pt>
                <c:pt idx="3">
                  <c:v>13.17</c:v>
                </c:pt>
                <c:pt idx="4">
                  <c:v>13.31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36189000"/>
        <c:axId val="330179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-1.6</c:v>
                </c:pt>
                <c:pt idx="1">
                  <c:v>1.44</c:v>
                </c:pt>
                <c:pt idx="2">
                  <c:v>-1.65</c:v>
                </c:pt>
                <c:pt idx="3">
                  <c:v>1.1200000000000001</c:v>
                </c:pt>
                <c:pt idx="4">
                  <c:v>1.38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36189000"/>
        <c:axId val="330179328"/>
      </c:lineChart>
      <c:catAx>
        <c:axId val="336189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0179328"/>
        <c:crosses val="autoZero"/>
        <c:auto val="1"/>
        <c:lblAlgn val="ctr"/>
        <c:lblOffset val="100"/>
        <c:tickLblSkip val="1"/>
        <c:tickMarkSkip val="1"/>
        <c:noMultiLvlLbl val="0"/>
      </c:catAx>
      <c:valAx>
        <c:axId val="330179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6189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0.05</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発電事業特別会計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フィッシャリーナ事業特別会計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#N/A</c:v>
                </c:pt>
                <c:pt idx="5">
                  <c:v>0</c:v>
                </c:pt>
                <c:pt idx="6">
                  <c:v>#N/A</c:v>
                </c:pt>
                <c:pt idx="7">
                  <c:v>0</c:v>
                </c:pt>
                <c:pt idx="8">
                  <c:v>#N/A</c:v>
                </c:pt>
                <c:pt idx="9">
                  <c:v>0.06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0.94</c:v>
                </c:pt>
                <c:pt idx="2">
                  <c:v>#N/A</c:v>
                </c:pt>
                <c:pt idx="3">
                  <c:v>1.1599999999999999</c:v>
                </c:pt>
                <c:pt idx="4">
                  <c:v>#N/A</c:v>
                </c:pt>
                <c:pt idx="5">
                  <c:v>1.41</c:v>
                </c:pt>
                <c:pt idx="6">
                  <c:v>#N/A</c:v>
                </c:pt>
                <c:pt idx="7">
                  <c:v>1.6</c:v>
                </c:pt>
                <c:pt idx="8">
                  <c:v>#N/A</c:v>
                </c:pt>
                <c:pt idx="9">
                  <c:v>1.75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1.17</c:v>
                </c:pt>
                <c:pt idx="2">
                  <c:v>#N/A</c:v>
                </c:pt>
                <c:pt idx="3">
                  <c:v>1.35</c:v>
                </c:pt>
                <c:pt idx="4">
                  <c:v>#N/A</c:v>
                </c:pt>
                <c:pt idx="5">
                  <c:v>1.78</c:v>
                </c:pt>
                <c:pt idx="6">
                  <c:v>#N/A</c:v>
                </c:pt>
                <c:pt idx="7">
                  <c:v>2.02</c:v>
                </c:pt>
                <c:pt idx="8">
                  <c:v>#N/A</c:v>
                </c:pt>
                <c:pt idx="9">
                  <c:v>2.36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1.28</c:v>
                </c:pt>
                <c:pt idx="2">
                  <c:v>#N/A</c:v>
                </c:pt>
                <c:pt idx="3">
                  <c:v>1.69</c:v>
                </c:pt>
                <c:pt idx="4">
                  <c:v>#N/A</c:v>
                </c:pt>
                <c:pt idx="5">
                  <c:v>2.62</c:v>
                </c:pt>
                <c:pt idx="6">
                  <c:v>#N/A</c:v>
                </c:pt>
                <c:pt idx="7">
                  <c:v>2.71</c:v>
                </c:pt>
                <c:pt idx="8">
                  <c:v>#N/A</c:v>
                </c:pt>
                <c:pt idx="9">
                  <c:v>2.48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3.67</c:v>
                </c:pt>
                <c:pt idx="2">
                  <c:v>#N/A</c:v>
                </c:pt>
                <c:pt idx="3">
                  <c:v>3.46</c:v>
                </c:pt>
                <c:pt idx="4">
                  <c:v>#N/A</c:v>
                </c:pt>
                <c:pt idx="5">
                  <c:v>5</c:v>
                </c:pt>
                <c:pt idx="6">
                  <c:v>#N/A</c:v>
                </c:pt>
                <c:pt idx="7">
                  <c:v>4.42</c:v>
                </c:pt>
                <c:pt idx="8">
                  <c:v>#N/A</c:v>
                </c:pt>
                <c:pt idx="9">
                  <c:v>4.1900000000000004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34.99</c:v>
                </c:pt>
                <c:pt idx="2">
                  <c:v>#N/A</c:v>
                </c:pt>
                <c:pt idx="3">
                  <c:v>30.08</c:v>
                </c:pt>
                <c:pt idx="4">
                  <c:v>#N/A</c:v>
                </c:pt>
                <c:pt idx="5">
                  <c:v>34.15</c:v>
                </c:pt>
                <c:pt idx="6">
                  <c:v>#N/A</c:v>
                </c:pt>
                <c:pt idx="7">
                  <c:v>26.58</c:v>
                </c:pt>
                <c:pt idx="8">
                  <c:v>#N/A</c:v>
                </c:pt>
                <c:pt idx="9">
                  <c:v>21.6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32204288"/>
        <c:axId val="341182296"/>
      </c:barChart>
      <c:catAx>
        <c:axId val="332204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1182296"/>
        <c:crosses val="autoZero"/>
        <c:auto val="1"/>
        <c:lblAlgn val="ctr"/>
        <c:lblOffset val="100"/>
        <c:tickLblSkip val="1"/>
        <c:tickMarkSkip val="1"/>
        <c:noMultiLvlLbl val="0"/>
      </c:catAx>
      <c:valAx>
        <c:axId val="341182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2204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2166</c:v>
                </c:pt>
                <c:pt idx="5">
                  <c:v>2132</c:v>
                </c:pt>
                <c:pt idx="8">
                  <c:v>2293</c:v>
                </c:pt>
                <c:pt idx="11">
                  <c:v>2276</c:v>
                </c:pt>
                <c:pt idx="14">
                  <c:v>2306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203</c:v>
                </c:pt>
                <c:pt idx="3">
                  <c:v>200</c:v>
                </c:pt>
                <c:pt idx="6">
                  <c:v>180</c:v>
                </c:pt>
                <c:pt idx="9">
                  <c:v>117</c:v>
                </c:pt>
                <c:pt idx="12">
                  <c:v>99</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350</c:v>
                </c:pt>
                <c:pt idx="3">
                  <c:v>143</c:v>
                </c:pt>
                <c:pt idx="6">
                  <c:v>68</c:v>
                </c:pt>
                <c:pt idx="9">
                  <c:v>44</c:v>
                </c:pt>
                <c:pt idx="12">
                  <c:v>91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971</c:v>
                </c:pt>
                <c:pt idx="3">
                  <c:v>963</c:v>
                </c:pt>
                <c:pt idx="6">
                  <c:v>1031</c:v>
                </c:pt>
                <c:pt idx="9">
                  <c:v>1022</c:v>
                </c:pt>
                <c:pt idx="12">
                  <c:v>1065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2300</c:v>
                </c:pt>
                <c:pt idx="3">
                  <c:v>2468</c:v>
                </c:pt>
                <c:pt idx="6">
                  <c:v>2530</c:v>
                </c:pt>
                <c:pt idx="9">
                  <c:v>2428</c:v>
                </c:pt>
                <c:pt idx="12">
                  <c:v>2256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41925256"/>
        <c:axId val="329907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1658</c:v>
                </c:pt>
                <c:pt idx="2">
                  <c:v>#N/A</c:v>
                </c:pt>
                <c:pt idx="3">
                  <c:v>#N/A</c:v>
                </c:pt>
                <c:pt idx="4">
                  <c:v>1642</c:v>
                </c:pt>
                <c:pt idx="5">
                  <c:v>#N/A</c:v>
                </c:pt>
                <c:pt idx="6">
                  <c:v>#N/A</c:v>
                </c:pt>
                <c:pt idx="7">
                  <c:v>1516</c:v>
                </c:pt>
                <c:pt idx="8">
                  <c:v>#N/A</c:v>
                </c:pt>
                <c:pt idx="9">
                  <c:v>#N/A</c:v>
                </c:pt>
                <c:pt idx="10">
                  <c:v>1335</c:v>
                </c:pt>
                <c:pt idx="11">
                  <c:v>#N/A</c:v>
                </c:pt>
                <c:pt idx="12">
                  <c:v>#N/A</c:v>
                </c:pt>
                <c:pt idx="13">
                  <c:v>1205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41925256"/>
        <c:axId val="329907128"/>
      </c:lineChart>
      <c:catAx>
        <c:axId val="341925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9907128"/>
        <c:crosses val="autoZero"/>
        <c:auto val="1"/>
        <c:lblAlgn val="ctr"/>
        <c:lblOffset val="100"/>
        <c:tickLblSkip val="1"/>
        <c:tickMarkSkip val="1"/>
        <c:noMultiLvlLbl val="0"/>
      </c:catAx>
      <c:valAx>
        <c:axId val="329907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1925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26690</c:v>
                </c:pt>
                <c:pt idx="5">
                  <c:v>29015</c:v>
                </c:pt>
                <c:pt idx="8">
                  <c:v>30025</c:v>
                </c:pt>
                <c:pt idx="11">
                  <c:v>31620</c:v>
                </c:pt>
                <c:pt idx="14">
                  <c:v>32565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377</c:v>
                </c:pt>
                <c:pt idx="5">
                  <c:v>334</c:v>
                </c:pt>
                <c:pt idx="8">
                  <c:v>326</c:v>
                </c:pt>
                <c:pt idx="11">
                  <c:v>290</c:v>
                </c:pt>
                <c:pt idx="14">
                  <c:v>248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5036</c:v>
                </c:pt>
                <c:pt idx="5">
                  <c:v>4967</c:v>
                </c:pt>
                <c:pt idx="8">
                  <c:v>4417</c:v>
                </c:pt>
                <c:pt idx="11">
                  <c:v>3716</c:v>
                </c:pt>
                <c:pt idx="14">
                  <c:v>3720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28</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1603</c:v>
                </c:pt>
                <c:pt idx="3">
                  <c:v>1313</c:v>
                </c:pt>
                <c:pt idx="6">
                  <c:v>1144</c:v>
                </c:pt>
                <c:pt idx="9">
                  <c:v>920</c:v>
                </c:pt>
                <c:pt idx="12">
                  <c:v>851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852</c:v>
                </c:pt>
                <c:pt idx="3">
                  <c:v>652</c:v>
                </c:pt>
                <c:pt idx="6">
                  <c:v>994</c:v>
                </c:pt>
                <c:pt idx="9">
                  <c:v>1198</c:v>
                </c:pt>
                <c:pt idx="12">
                  <c:v>1159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11648</c:v>
                </c:pt>
                <c:pt idx="3">
                  <c:v>11339</c:v>
                </c:pt>
                <c:pt idx="6">
                  <c:v>12338</c:v>
                </c:pt>
                <c:pt idx="9">
                  <c:v>14694</c:v>
                </c:pt>
                <c:pt idx="12">
                  <c:v>14651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1089</c:v>
                </c:pt>
                <c:pt idx="3">
                  <c:v>955</c:v>
                </c:pt>
                <c:pt idx="6">
                  <c:v>780</c:v>
                </c:pt>
                <c:pt idx="9">
                  <c:v>668</c:v>
                </c:pt>
                <c:pt idx="12">
                  <c:v>713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26621</c:v>
                </c:pt>
                <c:pt idx="3">
                  <c:v>27890</c:v>
                </c:pt>
                <c:pt idx="6">
                  <c:v>29349</c:v>
                </c:pt>
                <c:pt idx="9">
                  <c:v>30629</c:v>
                </c:pt>
                <c:pt idx="12">
                  <c:v>30233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31854280"/>
        <c:axId val="331854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9710</c:v>
                </c:pt>
                <c:pt idx="2">
                  <c:v>#N/A</c:v>
                </c:pt>
                <c:pt idx="3">
                  <c:v>#N/A</c:v>
                </c:pt>
                <c:pt idx="4">
                  <c:v>7833</c:v>
                </c:pt>
                <c:pt idx="5">
                  <c:v>#N/A</c:v>
                </c:pt>
                <c:pt idx="6">
                  <c:v>#N/A</c:v>
                </c:pt>
                <c:pt idx="7">
                  <c:v>9837</c:v>
                </c:pt>
                <c:pt idx="8">
                  <c:v>#N/A</c:v>
                </c:pt>
                <c:pt idx="9">
                  <c:v>#N/A</c:v>
                </c:pt>
                <c:pt idx="10">
                  <c:v>12483</c:v>
                </c:pt>
                <c:pt idx="11">
                  <c:v>#N/A</c:v>
                </c:pt>
                <c:pt idx="12">
                  <c:v>#N/A</c:v>
                </c:pt>
                <c:pt idx="13">
                  <c:v>11102</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31854280"/>
        <c:axId val="331854672"/>
      </c:lineChart>
      <c:catAx>
        <c:axId val="331854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1854672"/>
        <c:crosses val="autoZero"/>
        <c:auto val="1"/>
        <c:lblAlgn val="ctr"/>
        <c:lblOffset val="100"/>
        <c:tickLblSkip val="1"/>
        <c:tickMarkSkip val="1"/>
        <c:noMultiLvlLbl val="0"/>
      </c:catAx>
      <c:valAx>
        <c:axId val="331854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1854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最も大きい要因は元利償還金であり、その他では、公営企業債の償還金に対する繰入金、一部事務組合の償還金に対する負担金、債務負担行為等がある。いずれも、新発債の抑制や繰上償還の実施などにより低減しており、比率は改善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要因を分析すると、一般会計に係る地方債残高は臨時財政対策債の増加により、残高ベースでは増えているものの、公営企業債に係る繰入や債務負担行為支出予定は減少傾向にある。さらに、基準財政需要額に算入される償還金が増加しており、比率は改善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富山県黒部市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41,802
41,448
426.31
20,637,341
19,916,081
517,345
12,332,915
30,233,021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110.3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ja-JP" sz="1300">
              <a:solidFill>
                <a:schemeClr val="dk1"/>
              </a:solidFill>
              <a:effectLst/>
              <a:latin typeface="+mj-ea"/>
              <a:ea typeface="+mj-ea"/>
              <a:cs typeface="+mn-cs"/>
            </a:rPr>
            <a:t>大手企業が立地する環境等にある中、平成</a:t>
          </a:r>
          <a:r>
            <a:rPr kumimoji="1" lang="en-US" altLang="ja-JP" sz="1300">
              <a:solidFill>
                <a:schemeClr val="dk1"/>
              </a:solidFill>
              <a:effectLst/>
              <a:latin typeface="+mj-ea"/>
              <a:ea typeface="+mj-ea"/>
              <a:cs typeface="+mn-cs"/>
            </a:rPr>
            <a:t>23</a:t>
          </a:r>
          <a:r>
            <a:rPr kumimoji="1" lang="ja-JP" altLang="ja-JP" sz="1300">
              <a:solidFill>
                <a:schemeClr val="dk1"/>
              </a:solidFill>
              <a:effectLst/>
              <a:latin typeface="+mj-ea"/>
              <a:ea typeface="+mj-ea"/>
              <a:cs typeface="+mn-cs"/>
            </a:rPr>
            <a:t>年度以降は類似団体平均と近似している状況であったが、</a:t>
          </a:r>
          <a:r>
            <a:rPr kumimoji="1" lang="ja-JP" altLang="en-US" sz="1300">
              <a:solidFill>
                <a:schemeClr val="dk1"/>
              </a:solidFill>
              <a:effectLst/>
              <a:latin typeface="+mj-ea"/>
              <a:ea typeface="+mj-ea"/>
              <a:cs typeface="+mn-cs"/>
            </a:rPr>
            <a:t>平成</a:t>
          </a:r>
          <a:r>
            <a:rPr kumimoji="1" lang="en-US" altLang="ja-JP" sz="1300">
              <a:solidFill>
                <a:schemeClr val="dk1"/>
              </a:solidFill>
              <a:effectLst/>
              <a:latin typeface="+mj-ea"/>
              <a:ea typeface="+mj-ea"/>
              <a:cs typeface="+mn-cs"/>
            </a:rPr>
            <a:t>27</a:t>
          </a:r>
          <a:r>
            <a:rPr kumimoji="1" lang="ja-JP" altLang="en-US" sz="1300">
              <a:solidFill>
                <a:schemeClr val="dk1"/>
              </a:solidFill>
              <a:effectLst/>
              <a:latin typeface="+mj-ea"/>
              <a:ea typeface="+mj-ea"/>
              <a:cs typeface="+mn-cs"/>
            </a:rPr>
            <a:t>年度からは</a:t>
          </a:r>
          <a:r>
            <a:rPr kumimoji="1" lang="ja-JP" altLang="ja-JP" sz="1300">
              <a:solidFill>
                <a:schemeClr val="dk1"/>
              </a:solidFill>
              <a:effectLst/>
              <a:latin typeface="+mj-ea"/>
              <a:ea typeface="+mj-ea"/>
              <a:cs typeface="+mn-cs"/>
            </a:rPr>
            <a:t>類似団体を上回る税収があること等により、他団体と比較して高い状況となっ</a:t>
          </a:r>
          <a:r>
            <a:rPr kumimoji="1" lang="ja-JP" altLang="en-US" sz="1300">
              <a:solidFill>
                <a:schemeClr val="dk1"/>
              </a:solidFill>
              <a:effectLst/>
              <a:latin typeface="+mj-ea"/>
              <a:ea typeface="+mj-ea"/>
              <a:cs typeface="+mn-cs"/>
            </a:rPr>
            <a:t>ている</a:t>
          </a:r>
          <a:r>
            <a:rPr kumimoji="1" lang="ja-JP" altLang="ja-JP" sz="1300">
              <a:solidFill>
                <a:schemeClr val="dk1"/>
              </a:solidFill>
              <a:effectLst/>
              <a:latin typeface="+mj-ea"/>
              <a:ea typeface="+mj-ea"/>
              <a:cs typeface="+mn-cs"/>
            </a:rPr>
            <a:t>。各種事業の見直し等により歳出の削減を図るほか、税の徴収強化や公共施設の使用料の見直し等による新たな財源の確保を目指す。</a:t>
          </a:r>
          <a:endParaRPr lang="ja-JP" altLang="ja-JP" sz="1300">
            <a:effectLst/>
            <a:latin typeface="+mj-ea"/>
            <a:ea typeface="+mj-ea"/>
          </a:endParaRPr>
        </a:p>
        <a:p>
          <a:endParaRPr kumimoji="1" lang="ja-JP" altLang="en-US" sz="1300">
            <a:latin typeface="+mj-ea"/>
            <a:ea typeface="+mj-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137583</xdr:rowOff>
    </xdr:from>
    <xdr:to>
      <xdr:col>7</xdr:col>
      <xdr:colOff>152400</xdr:colOff>
      <xdr:row>39</xdr:row>
      <xdr:rowOff>137583</xdr:rowOff>
    </xdr:to>
    <xdr:cxnSp macro="">
      <xdr:nvCxnSpPr>
        <xdr:cNvPr id="68" name="直線コネクタ 67"/>
        <xdr:cNvCxnSpPr/>
      </xdr:nvCxnSpPr>
      <xdr:spPr>
        <a:xfrm>
          <a:off x="4114800" y="68241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108602</xdr:rowOff>
    </xdr:from>
    <xdr:ext cx="762000" cy="259045"/>
    <xdr:sp macro="" textlink="">
      <xdr:nvSpPr>
        <xdr:cNvPr id="69"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137583</xdr:rowOff>
    </xdr:from>
    <xdr:to>
      <xdr:col>6</xdr:col>
      <xdr:colOff>0</xdr:colOff>
      <xdr:row>39</xdr:row>
      <xdr:rowOff>137583</xdr:rowOff>
    </xdr:to>
    <xdr:cxnSp macro="">
      <xdr:nvCxnSpPr>
        <xdr:cNvPr id="71" name="直線コネクタ 70"/>
        <xdr:cNvCxnSpPr/>
      </xdr:nvCxnSpPr>
      <xdr:spPr>
        <a:xfrm>
          <a:off x="3225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91669</xdr:rowOff>
    </xdr:from>
    <xdr:ext cx="736600" cy="259045"/>
    <xdr:sp macro="" textlink="">
      <xdr:nvSpPr>
        <xdr:cNvPr id="73" name="テキスト ボックス 72"/>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137583</xdr:rowOff>
    </xdr:from>
    <xdr:to>
      <xdr:col>4</xdr:col>
      <xdr:colOff>482600</xdr:colOff>
      <xdr:row>39</xdr:row>
      <xdr:rowOff>137583</xdr:rowOff>
    </xdr:to>
    <xdr:cxnSp macro="">
      <xdr:nvCxnSpPr>
        <xdr:cNvPr id="74" name="直線コネクタ 73"/>
        <xdr:cNvCxnSpPr/>
      </xdr:nvCxnSpPr>
      <xdr:spPr>
        <a:xfrm>
          <a:off x="2336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137583</xdr:rowOff>
    </xdr:from>
    <xdr:to>
      <xdr:col>3</xdr:col>
      <xdr:colOff>279400</xdr:colOff>
      <xdr:row>39</xdr:row>
      <xdr:rowOff>137583</xdr:rowOff>
    </xdr:to>
    <xdr:cxnSp macro="">
      <xdr:nvCxnSpPr>
        <xdr:cNvPr id="77" name="直線コネクタ 76"/>
        <xdr:cNvCxnSpPr/>
      </xdr:nvCxnSpPr>
      <xdr:spPr>
        <a:xfrm>
          <a:off x="1447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147108</xdr:rowOff>
    </xdr:from>
    <xdr:to>
      <xdr:col>3</xdr:col>
      <xdr:colOff>330200</xdr:colOff>
      <xdr:row>40</xdr:row>
      <xdr:rowOff>77258</xdr:rowOff>
    </xdr:to>
    <xdr:sp macro="" textlink="">
      <xdr:nvSpPr>
        <xdr:cNvPr id="78" name="フローチャート : 判断 77"/>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62035</xdr:rowOff>
    </xdr:from>
    <xdr:ext cx="762000" cy="259045"/>
    <xdr:sp macro="" textlink="">
      <xdr:nvSpPr>
        <xdr:cNvPr id="79" name="テキスト ボックス 78"/>
        <xdr:cNvSpPr txBox="1"/>
      </xdr:nvSpPr>
      <xdr:spPr>
        <a:xfrm>
          <a:off x="1955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127000</xdr:rowOff>
    </xdr:from>
    <xdr:to>
      <xdr:col>2</xdr:col>
      <xdr:colOff>127000</xdr:colOff>
      <xdr:row>40</xdr:row>
      <xdr:rowOff>57150</xdr:rowOff>
    </xdr:to>
    <xdr:sp macro="" textlink="">
      <xdr:nvSpPr>
        <xdr:cNvPr id="80" name="フローチャート : 判断 79"/>
        <xdr:cNvSpPr/>
      </xdr:nvSpPr>
      <xdr:spPr>
        <a:xfrm>
          <a:off x="1397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41927</xdr:rowOff>
    </xdr:from>
    <xdr:ext cx="762000" cy="259045"/>
    <xdr:sp macro="" textlink="">
      <xdr:nvSpPr>
        <xdr:cNvPr id="81" name="テキスト ボックス 80"/>
        <xdr:cNvSpPr txBox="1"/>
      </xdr:nvSpPr>
      <xdr:spPr>
        <a:xfrm>
          <a:off x="1066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86783</xdr:rowOff>
    </xdr:from>
    <xdr:to>
      <xdr:col>7</xdr:col>
      <xdr:colOff>203200</xdr:colOff>
      <xdr:row>40</xdr:row>
      <xdr:rowOff>16933</xdr:rowOff>
    </xdr:to>
    <xdr:sp macro="" textlink="">
      <xdr:nvSpPr>
        <xdr:cNvPr id="87" name="円/楕円 86"/>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103310</xdr:rowOff>
    </xdr:from>
    <xdr:ext cx="762000" cy="259045"/>
    <xdr:sp macro="" textlink="">
      <xdr:nvSpPr>
        <xdr:cNvPr id="88" name="財政力該当値テキスト"/>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86783</xdr:rowOff>
    </xdr:from>
    <xdr:to>
      <xdr:col>6</xdr:col>
      <xdr:colOff>50800</xdr:colOff>
      <xdr:row>40</xdr:row>
      <xdr:rowOff>16933</xdr:rowOff>
    </xdr:to>
    <xdr:sp macro="" textlink="">
      <xdr:nvSpPr>
        <xdr:cNvPr id="89" name="円/楕円 88"/>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27110</xdr:rowOff>
    </xdr:from>
    <xdr:ext cx="736600" cy="259045"/>
    <xdr:sp macro="" textlink="">
      <xdr:nvSpPr>
        <xdr:cNvPr id="90" name="テキスト ボックス 89"/>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86783</xdr:rowOff>
    </xdr:from>
    <xdr:to>
      <xdr:col>4</xdr:col>
      <xdr:colOff>533400</xdr:colOff>
      <xdr:row>40</xdr:row>
      <xdr:rowOff>16933</xdr:rowOff>
    </xdr:to>
    <xdr:sp macro="" textlink="">
      <xdr:nvSpPr>
        <xdr:cNvPr id="91" name="円/楕円 90"/>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27110</xdr:rowOff>
    </xdr:from>
    <xdr:ext cx="762000" cy="259045"/>
    <xdr:sp macro="" textlink="">
      <xdr:nvSpPr>
        <xdr:cNvPr id="92" name="テキスト ボックス 91"/>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86783</xdr:rowOff>
    </xdr:from>
    <xdr:to>
      <xdr:col>3</xdr:col>
      <xdr:colOff>330200</xdr:colOff>
      <xdr:row>40</xdr:row>
      <xdr:rowOff>16933</xdr:rowOff>
    </xdr:to>
    <xdr:sp macro="" textlink="">
      <xdr:nvSpPr>
        <xdr:cNvPr id="93" name="円/楕円 92"/>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27110</xdr:rowOff>
    </xdr:from>
    <xdr:ext cx="762000" cy="259045"/>
    <xdr:sp macro="" textlink="">
      <xdr:nvSpPr>
        <xdr:cNvPr id="94" name="テキスト ボックス 93"/>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86783</xdr:rowOff>
    </xdr:from>
    <xdr:to>
      <xdr:col>2</xdr:col>
      <xdr:colOff>127000</xdr:colOff>
      <xdr:row>40</xdr:row>
      <xdr:rowOff>16933</xdr:rowOff>
    </xdr:to>
    <xdr:sp macro="" textlink="">
      <xdr:nvSpPr>
        <xdr:cNvPr id="95" name="円/楕円 94"/>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27110</xdr:rowOff>
    </xdr:from>
    <xdr:ext cx="762000" cy="259045"/>
    <xdr:sp macro="" textlink="">
      <xdr:nvSpPr>
        <xdr:cNvPr id="96" name="テキスト ボックス 95"/>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比較的多い税収等により類似団体を下回る状況が続いているが、今後は扶助費や施設維持費の増加による比率悪化が懸念される。「黒部市職員適正化計画」に掲げた職員数・人件費の減や、「公共施設等総合管理計画」に基づく施設維持管理費の適正化など、行財政改革への取組を通じた義務的経費の削減に努め、現行の水準を維持す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85852</xdr:rowOff>
    </xdr:from>
    <xdr:to>
      <xdr:col>7</xdr:col>
      <xdr:colOff>152400</xdr:colOff>
      <xdr:row>59</xdr:row>
      <xdr:rowOff>95504</xdr:rowOff>
    </xdr:to>
    <xdr:cxnSp macro="">
      <xdr:nvCxnSpPr>
        <xdr:cNvPr id="129" name="直線コネクタ 128"/>
        <xdr:cNvCxnSpPr/>
      </xdr:nvCxnSpPr>
      <xdr:spPr>
        <a:xfrm>
          <a:off x="4114800" y="1020140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0"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160782</xdr:rowOff>
    </xdr:from>
    <xdr:to>
      <xdr:col>6</xdr:col>
      <xdr:colOff>0</xdr:colOff>
      <xdr:row>59</xdr:row>
      <xdr:rowOff>85852</xdr:rowOff>
    </xdr:to>
    <xdr:cxnSp macro="">
      <xdr:nvCxnSpPr>
        <xdr:cNvPr id="132" name="直線コネクタ 131"/>
        <xdr:cNvCxnSpPr/>
      </xdr:nvCxnSpPr>
      <xdr:spPr>
        <a:xfrm>
          <a:off x="3225800" y="1010488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48785</xdr:rowOff>
    </xdr:from>
    <xdr:ext cx="736600" cy="259045"/>
    <xdr:sp macro="" textlink="">
      <xdr:nvSpPr>
        <xdr:cNvPr id="134" name="テキスト ボックス 133"/>
        <xdr:cNvSpPr txBox="1"/>
      </xdr:nvSpPr>
      <xdr:spPr>
        <a:xfrm>
          <a:off x="3733800" y="1050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160782</xdr:rowOff>
    </xdr:from>
    <xdr:to>
      <xdr:col>4</xdr:col>
      <xdr:colOff>482600</xdr:colOff>
      <xdr:row>59</xdr:row>
      <xdr:rowOff>81026</xdr:rowOff>
    </xdr:to>
    <xdr:cxnSp macro="">
      <xdr:nvCxnSpPr>
        <xdr:cNvPr id="135" name="直線コネクタ 134"/>
        <xdr:cNvCxnSpPr/>
      </xdr:nvCxnSpPr>
      <xdr:spPr>
        <a:xfrm flipV="1">
          <a:off x="2336800" y="1010488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68580</xdr:rowOff>
    </xdr:from>
    <xdr:to>
      <xdr:col>4</xdr:col>
      <xdr:colOff>533400</xdr:colOff>
      <xdr:row>61</xdr:row>
      <xdr:rowOff>170180</xdr:rowOff>
    </xdr:to>
    <xdr:sp macro="" textlink="">
      <xdr:nvSpPr>
        <xdr:cNvPr id="136" name="フローチャート : 判断 135"/>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154957</xdr:rowOff>
    </xdr:from>
    <xdr:ext cx="762000" cy="259045"/>
    <xdr:sp macro="" textlink="">
      <xdr:nvSpPr>
        <xdr:cNvPr id="137" name="テキスト ボックス 136"/>
        <xdr:cNvSpPr txBox="1"/>
      </xdr:nvSpPr>
      <xdr:spPr>
        <a:xfrm>
          <a:off x="2844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27940</xdr:rowOff>
    </xdr:from>
    <xdr:to>
      <xdr:col>3</xdr:col>
      <xdr:colOff>279400</xdr:colOff>
      <xdr:row>59</xdr:row>
      <xdr:rowOff>81026</xdr:rowOff>
    </xdr:to>
    <xdr:cxnSp macro="">
      <xdr:nvCxnSpPr>
        <xdr:cNvPr id="138" name="直線コネクタ 137"/>
        <xdr:cNvCxnSpPr/>
      </xdr:nvCxnSpPr>
      <xdr:spPr>
        <a:xfrm>
          <a:off x="1447800" y="1014349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15494</xdr:rowOff>
    </xdr:from>
    <xdr:to>
      <xdr:col>3</xdr:col>
      <xdr:colOff>330200</xdr:colOff>
      <xdr:row>61</xdr:row>
      <xdr:rowOff>117094</xdr:rowOff>
    </xdr:to>
    <xdr:sp macro="" textlink="">
      <xdr:nvSpPr>
        <xdr:cNvPr id="139" name="フローチャート : 判断 138"/>
        <xdr:cNvSpPr/>
      </xdr:nvSpPr>
      <xdr:spPr>
        <a:xfrm>
          <a:off x="2286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101871</xdr:rowOff>
    </xdr:from>
    <xdr:ext cx="762000" cy="259045"/>
    <xdr:sp macro="" textlink="">
      <xdr:nvSpPr>
        <xdr:cNvPr id="140" name="テキスト ボックス 139"/>
        <xdr:cNvSpPr txBox="1"/>
      </xdr:nvSpPr>
      <xdr:spPr>
        <a:xfrm>
          <a:off x="1955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89.4</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153162</xdr:rowOff>
    </xdr:from>
    <xdr:to>
      <xdr:col>2</xdr:col>
      <xdr:colOff>127000</xdr:colOff>
      <xdr:row>61</xdr:row>
      <xdr:rowOff>83312</xdr:rowOff>
    </xdr:to>
    <xdr:sp macro="" textlink="">
      <xdr:nvSpPr>
        <xdr:cNvPr id="141" name="フローチャート : 判断 140"/>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68089</xdr:rowOff>
    </xdr:from>
    <xdr:ext cx="762000" cy="259045"/>
    <xdr:sp macro="" textlink="">
      <xdr:nvSpPr>
        <xdr:cNvPr id="142" name="テキスト ボックス 141"/>
        <xdr:cNvSpPr txBox="1"/>
      </xdr:nvSpPr>
      <xdr:spPr>
        <a:xfrm>
          <a:off x="1066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44704</xdr:rowOff>
    </xdr:from>
    <xdr:to>
      <xdr:col>7</xdr:col>
      <xdr:colOff>203200</xdr:colOff>
      <xdr:row>59</xdr:row>
      <xdr:rowOff>146304</xdr:rowOff>
    </xdr:to>
    <xdr:sp macro="" textlink="">
      <xdr:nvSpPr>
        <xdr:cNvPr id="148" name="円/楕円 147"/>
        <xdr:cNvSpPr/>
      </xdr:nvSpPr>
      <xdr:spPr>
        <a:xfrm>
          <a:off x="4902200" y="101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61231</xdr:rowOff>
    </xdr:from>
    <xdr:ext cx="762000" cy="259045"/>
    <xdr:sp macro="" textlink="">
      <xdr:nvSpPr>
        <xdr:cNvPr id="149" name="財政構造の弾力性該当値テキスト"/>
        <xdr:cNvSpPr txBox="1"/>
      </xdr:nvSpPr>
      <xdr:spPr>
        <a:xfrm>
          <a:off x="5041900" y="1000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35052</xdr:rowOff>
    </xdr:from>
    <xdr:to>
      <xdr:col>6</xdr:col>
      <xdr:colOff>50800</xdr:colOff>
      <xdr:row>59</xdr:row>
      <xdr:rowOff>136652</xdr:rowOff>
    </xdr:to>
    <xdr:sp macro="" textlink="">
      <xdr:nvSpPr>
        <xdr:cNvPr id="150" name="円/楕円 149"/>
        <xdr:cNvSpPr/>
      </xdr:nvSpPr>
      <xdr:spPr>
        <a:xfrm>
          <a:off x="4064000" y="101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146829</xdr:rowOff>
    </xdr:from>
    <xdr:ext cx="736600" cy="259045"/>
    <xdr:sp macro="" textlink="">
      <xdr:nvSpPr>
        <xdr:cNvPr id="151" name="テキスト ボックス 150"/>
        <xdr:cNvSpPr txBox="1"/>
      </xdr:nvSpPr>
      <xdr:spPr>
        <a:xfrm>
          <a:off x="3733800" y="9919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109982</xdr:rowOff>
    </xdr:from>
    <xdr:to>
      <xdr:col>4</xdr:col>
      <xdr:colOff>533400</xdr:colOff>
      <xdr:row>59</xdr:row>
      <xdr:rowOff>40132</xdr:rowOff>
    </xdr:to>
    <xdr:sp macro="" textlink="">
      <xdr:nvSpPr>
        <xdr:cNvPr id="152" name="円/楕円 151"/>
        <xdr:cNvSpPr/>
      </xdr:nvSpPr>
      <xdr:spPr>
        <a:xfrm>
          <a:off x="3175000" y="1005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50309</xdr:rowOff>
    </xdr:from>
    <xdr:ext cx="762000" cy="259045"/>
    <xdr:sp macro="" textlink="">
      <xdr:nvSpPr>
        <xdr:cNvPr id="153" name="テキスト ボックス 152"/>
        <xdr:cNvSpPr txBox="1"/>
      </xdr:nvSpPr>
      <xdr:spPr>
        <a:xfrm>
          <a:off x="2844800" y="98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30226</xdr:rowOff>
    </xdr:from>
    <xdr:to>
      <xdr:col>3</xdr:col>
      <xdr:colOff>330200</xdr:colOff>
      <xdr:row>59</xdr:row>
      <xdr:rowOff>131826</xdr:rowOff>
    </xdr:to>
    <xdr:sp macro="" textlink="">
      <xdr:nvSpPr>
        <xdr:cNvPr id="154" name="円/楕円 153"/>
        <xdr:cNvSpPr/>
      </xdr:nvSpPr>
      <xdr:spPr>
        <a:xfrm>
          <a:off x="2286000" y="1014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142003</xdr:rowOff>
    </xdr:from>
    <xdr:ext cx="762000" cy="259045"/>
    <xdr:sp macro="" textlink="">
      <xdr:nvSpPr>
        <xdr:cNvPr id="155" name="テキスト ボックス 154"/>
        <xdr:cNvSpPr txBox="1"/>
      </xdr:nvSpPr>
      <xdr:spPr>
        <a:xfrm>
          <a:off x="1955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148590</xdr:rowOff>
    </xdr:from>
    <xdr:to>
      <xdr:col>2</xdr:col>
      <xdr:colOff>127000</xdr:colOff>
      <xdr:row>59</xdr:row>
      <xdr:rowOff>78740</xdr:rowOff>
    </xdr:to>
    <xdr:sp macro="" textlink="">
      <xdr:nvSpPr>
        <xdr:cNvPr id="156" name="円/楕円 155"/>
        <xdr:cNvSpPr/>
      </xdr:nvSpPr>
      <xdr:spPr>
        <a:xfrm>
          <a:off x="1397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88917</xdr:rowOff>
    </xdr:from>
    <xdr:ext cx="762000" cy="259045"/>
    <xdr:sp macro="" textlink="">
      <xdr:nvSpPr>
        <xdr:cNvPr id="157" name="テキスト ボックス 156"/>
        <xdr:cNvSpPr txBox="1"/>
      </xdr:nvSpPr>
      <xdr:spPr>
        <a:xfrm>
          <a:off x="1066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[123,849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近年、保育所民営化の取組等により、類似団体の平均値と近似する傾向となっている。引き続き、公共施設の見直し、指定管理者制度の拡充等により維持管理費の縮減に努める。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9130</xdr:rowOff>
    </xdr:from>
    <xdr:to>
      <xdr:col>7</xdr:col>
      <xdr:colOff>152400</xdr:colOff>
      <xdr:row>81</xdr:row>
      <xdr:rowOff>13325</xdr:rowOff>
    </xdr:to>
    <xdr:cxnSp macro="">
      <xdr:nvCxnSpPr>
        <xdr:cNvPr id="192" name="直線コネクタ 191"/>
        <xdr:cNvCxnSpPr/>
      </xdr:nvCxnSpPr>
      <xdr:spPr>
        <a:xfrm flipV="1">
          <a:off x="4114800" y="13896580"/>
          <a:ext cx="838200" cy="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165356</xdr:rowOff>
    </xdr:from>
    <xdr:ext cx="762000" cy="259045"/>
    <xdr:sp macro="" textlink="">
      <xdr:nvSpPr>
        <xdr:cNvPr id="193" name="人件費・物件費等の状況平均値テキスト"/>
        <xdr:cNvSpPr txBox="1"/>
      </xdr:nvSpPr>
      <xdr:spPr>
        <a:xfrm>
          <a:off x="5041900" y="138813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6479</xdr:rowOff>
    </xdr:from>
    <xdr:to>
      <xdr:col>6</xdr:col>
      <xdr:colOff>0</xdr:colOff>
      <xdr:row>81</xdr:row>
      <xdr:rowOff>13325</xdr:rowOff>
    </xdr:to>
    <xdr:cxnSp macro="">
      <xdr:nvCxnSpPr>
        <xdr:cNvPr id="195" name="直線コネクタ 194"/>
        <xdr:cNvCxnSpPr/>
      </xdr:nvCxnSpPr>
      <xdr:spPr>
        <a:xfrm>
          <a:off x="3225800" y="13893929"/>
          <a:ext cx="889000" cy="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116995</xdr:rowOff>
    </xdr:from>
    <xdr:ext cx="736600" cy="259045"/>
    <xdr:sp macro="" textlink="">
      <xdr:nvSpPr>
        <xdr:cNvPr id="197" name="テキスト ボックス 196"/>
        <xdr:cNvSpPr txBox="1"/>
      </xdr:nvSpPr>
      <xdr:spPr>
        <a:xfrm>
          <a:off x="3733800" y="1400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151611</xdr:rowOff>
    </xdr:from>
    <xdr:to>
      <xdr:col>4</xdr:col>
      <xdr:colOff>482600</xdr:colOff>
      <xdr:row>81</xdr:row>
      <xdr:rowOff>6479</xdr:rowOff>
    </xdr:to>
    <xdr:cxnSp macro="">
      <xdr:nvCxnSpPr>
        <xdr:cNvPr id="198" name="直線コネクタ 197"/>
        <xdr:cNvCxnSpPr/>
      </xdr:nvCxnSpPr>
      <xdr:spPr>
        <a:xfrm>
          <a:off x="2336800" y="13867611"/>
          <a:ext cx="889000" cy="2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130913</xdr:rowOff>
    </xdr:from>
    <xdr:to>
      <xdr:col>4</xdr:col>
      <xdr:colOff>533400</xdr:colOff>
      <xdr:row>81</xdr:row>
      <xdr:rowOff>61063</xdr:rowOff>
    </xdr:to>
    <xdr:sp macro="" textlink="">
      <xdr:nvSpPr>
        <xdr:cNvPr id="199" name="フローチャート : 判断 198"/>
        <xdr:cNvSpPr/>
      </xdr:nvSpPr>
      <xdr:spPr>
        <a:xfrm>
          <a:off x="3175000" y="138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45840</xdr:rowOff>
    </xdr:from>
    <xdr:ext cx="762000" cy="259045"/>
    <xdr:sp macro="" textlink="">
      <xdr:nvSpPr>
        <xdr:cNvPr id="200" name="テキスト ボックス 199"/>
        <xdr:cNvSpPr txBox="1"/>
      </xdr:nvSpPr>
      <xdr:spPr>
        <a:xfrm>
          <a:off x="2844800" y="1393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124,131</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151611</xdr:rowOff>
    </xdr:from>
    <xdr:to>
      <xdr:col>3</xdr:col>
      <xdr:colOff>279400</xdr:colOff>
      <xdr:row>81</xdr:row>
      <xdr:rowOff>42075</xdr:rowOff>
    </xdr:to>
    <xdr:cxnSp macro="">
      <xdr:nvCxnSpPr>
        <xdr:cNvPr id="201" name="直線コネクタ 200"/>
        <xdr:cNvCxnSpPr/>
      </xdr:nvCxnSpPr>
      <xdr:spPr>
        <a:xfrm flipV="1">
          <a:off x="1447800" y="13867611"/>
          <a:ext cx="889000" cy="6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112125</xdr:rowOff>
    </xdr:from>
    <xdr:to>
      <xdr:col>3</xdr:col>
      <xdr:colOff>330200</xdr:colOff>
      <xdr:row>81</xdr:row>
      <xdr:rowOff>42275</xdr:rowOff>
    </xdr:to>
    <xdr:sp macro="" textlink="">
      <xdr:nvSpPr>
        <xdr:cNvPr id="202" name="フローチャート : 判断 201"/>
        <xdr:cNvSpPr/>
      </xdr:nvSpPr>
      <xdr:spPr>
        <a:xfrm>
          <a:off x="2286000" y="138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27052</xdr:rowOff>
    </xdr:from>
    <xdr:ext cx="762000" cy="259045"/>
    <xdr:sp macro="" textlink="">
      <xdr:nvSpPr>
        <xdr:cNvPr id="203" name="テキスト ボックス 202"/>
        <xdr:cNvSpPr txBox="1"/>
      </xdr:nvSpPr>
      <xdr:spPr>
        <a:xfrm>
          <a:off x="1955800" y="13914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119,459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127495</xdr:rowOff>
    </xdr:from>
    <xdr:to>
      <xdr:col>2</xdr:col>
      <xdr:colOff>127000</xdr:colOff>
      <xdr:row>81</xdr:row>
      <xdr:rowOff>57645</xdr:rowOff>
    </xdr:to>
    <xdr:sp macro="" textlink="">
      <xdr:nvSpPr>
        <xdr:cNvPr id="204" name="フローチャート : 判断 203"/>
        <xdr:cNvSpPr/>
      </xdr:nvSpPr>
      <xdr:spPr>
        <a:xfrm>
          <a:off x="1397000" y="1384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67822</xdr:rowOff>
    </xdr:from>
    <xdr:ext cx="762000" cy="259045"/>
    <xdr:sp macro="" textlink="">
      <xdr:nvSpPr>
        <xdr:cNvPr id="205" name="テキスト ボックス 204"/>
        <xdr:cNvSpPr txBox="1"/>
      </xdr:nvSpPr>
      <xdr:spPr>
        <a:xfrm>
          <a:off x="1066800" y="1361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123,281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129780</xdr:rowOff>
    </xdr:from>
    <xdr:to>
      <xdr:col>7</xdr:col>
      <xdr:colOff>203200</xdr:colOff>
      <xdr:row>81</xdr:row>
      <xdr:rowOff>59930</xdr:rowOff>
    </xdr:to>
    <xdr:sp macro="" textlink="">
      <xdr:nvSpPr>
        <xdr:cNvPr id="211" name="円/楕円 210"/>
        <xdr:cNvSpPr/>
      </xdr:nvSpPr>
      <xdr:spPr>
        <a:xfrm>
          <a:off x="4902200" y="1384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51057</xdr:rowOff>
    </xdr:from>
    <xdr:ext cx="762000" cy="259045"/>
    <xdr:sp macro="" textlink="">
      <xdr:nvSpPr>
        <xdr:cNvPr id="212" name="人件費・物件費等の状況該当値テキスト"/>
        <xdr:cNvSpPr txBox="1"/>
      </xdr:nvSpPr>
      <xdr:spPr>
        <a:xfrm>
          <a:off x="5041900" y="1376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123,849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133975</xdr:rowOff>
    </xdr:from>
    <xdr:to>
      <xdr:col>6</xdr:col>
      <xdr:colOff>50800</xdr:colOff>
      <xdr:row>81</xdr:row>
      <xdr:rowOff>64125</xdr:rowOff>
    </xdr:to>
    <xdr:sp macro="" textlink="">
      <xdr:nvSpPr>
        <xdr:cNvPr id="213" name="円/楕円 212"/>
        <xdr:cNvSpPr/>
      </xdr:nvSpPr>
      <xdr:spPr>
        <a:xfrm>
          <a:off x="4064000" y="138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74302</xdr:rowOff>
    </xdr:from>
    <xdr:ext cx="736600" cy="259045"/>
    <xdr:sp macro="" textlink="">
      <xdr:nvSpPr>
        <xdr:cNvPr id="214" name="テキスト ボックス 213"/>
        <xdr:cNvSpPr txBox="1"/>
      </xdr:nvSpPr>
      <xdr:spPr>
        <a:xfrm>
          <a:off x="3733800" y="13618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124,892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127129</xdr:rowOff>
    </xdr:from>
    <xdr:to>
      <xdr:col>4</xdr:col>
      <xdr:colOff>533400</xdr:colOff>
      <xdr:row>81</xdr:row>
      <xdr:rowOff>57279</xdr:rowOff>
    </xdr:to>
    <xdr:sp macro="" textlink="">
      <xdr:nvSpPr>
        <xdr:cNvPr id="215" name="円/楕円 214"/>
        <xdr:cNvSpPr/>
      </xdr:nvSpPr>
      <xdr:spPr>
        <a:xfrm>
          <a:off x="3175000" y="1384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67456</xdr:rowOff>
    </xdr:from>
    <xdr:ext cx="762000" cy="259045"/>
    <xdr:sp macro="" textlink="">
      <xdr:nvSpPr>
        <xdr:cNvPr id="216" name="テキスト ボックス 215"/>
        <xdr:cNvSpPr txBox="1"/>
      </xdr:nvSpPr>
      <xdr:spPr>
        <a:xfrm>
          <a:off x="2844800" y="1361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123,190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100811</xdr:rowOff>
    </xdr:from>
    <xdr:to>
      <xdr:col>3</xdr:col>
      <xdr:colOff>330200</xdr:colOff>
      <xdr:row>81</xdr:row>
      <xdr:rowOff>30961</xdr:rowOff>
    </xdr:to>
    <xdr:sp macro="" textlink="">
      <xdr:nvSpPr>
        <xdr:cNvPr id="217" name="円/楕円 216"/>
        <xdr:cNvSpPr/>
      </xdr:nvSpPr>
      <xdr:spPr>
        <a:xfrm>
          <a:off x="2286000" y="1381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41138</xdr:rowOff>
    </xdr:from>
    <xdr:ext cx="762000" cy="259045"/>
    <xdr:sp macro="" textlink="">
      <xdr:nvSpPr>
        <xdr:cNvPr id="218" name="テキスト ボックス 217"/>
        <xdr:cNvSpPr txBox="1"/>
      </xdr:nvSpPr>
      <xdr:spPr>
        <a:xfrm>
          <a:off x="1955800" y="135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116,646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162725</xdr:rowOff>
    </xdr:from>
    <xdr:to>
      <xdr:col>2</xdr:col>
      <xdr:colOff>127000</xdr:colOff>
      <xdr:row>81</xdr:row>
      <xdr:rowOff>92875</xdr:rowOff>
    </xdr:to>
    <xdr:sp macro="" textlink="">
      <xdr:nvSpPr>
        <xdr:cNvPr id="219" name="円/楕円 218"/>
        <xdr:cNvSpPr/>
      </xdr:nvSpPr>
      <xdr:spPr>
        <a:xfrm>
          <a:off x="1397000" y="1387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77652</xdr:rowOff>
    </xdr:from>
    <xdr:ext cx="762000" cy="259045"/>
    <xdr:sp macro="" textlink="">
      <xdr:nvSpPr>
        <xdr:cNvPr id="220" name="テキスト ボックス 219"/>
        <xdr:cNvSpPr txBox="1"/>
      </xdr:nvSpPr>
      <xdr:spPr>
        <a:xfrm>
          <a:off x="1066800" y="1396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132,041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以前から、給与費の抑制により類似団体平均値と近似する水準になっている。今後も人事評価や業績評価の実施により給与の適正化に努める。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88</xdr:row>
      <xdr:rowOff>91923</xdr:rowOff>
    </xdr:to>
    <xdr:cxnSp macro="">
      <xdr:nvCxnSpPr>
        <xdr:cNvPr id="251" name="直線コネクタ 250"/>
        <xdr:cNvCxnSpPr/>
      </xdr:nvCxnSpPr>
      <xdr:spPr>
        <a:xfrm flipV="1">
          <a:off x="17018000" y="13858118"/>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64000</xdr:rowOff>
    </xdr:from>
    <xdr:ext cx="762000" cy="259045"/>
    <xdr:sp macro="" textlink="">
      <xdr:nvSpPr>
        <xdr:cNvPr id="252" name="給与水準   （国との比較）最小値テキスト"/>
        <xdr:cNvSpPr txBox="1"/>
      </xdr:nvSpPr>
      <xdr:spPr>
        <a:xfrm>
          <a:off x="17106900" y="151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88</xdr:row>
      <xdr:rowOff>91923</xdr:rowOff>
    </xdr:from>
    <xdr:to>
      <xdr:col>24</xdr:col>
      <xdr:colOff>647700</xdr:colOff>
      <xdr:row>88</xdr:row>
      <xdr:rowOff>91923</xdr:rowOff>
    </xdr:to>
    <xdr:cxnSp macro="">
      <xdr:nvCxnSpPr>
        <xdr:cNvPr id="253" name="直線コネクタ 252"/>
        <xdr:cNvCxnSpPr/>
      </xdr:nvCxnSpPr>
      <xdr:spPr>
        <a:xfrm>
          <a:off x="16929100" y="1517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169636</xdr:rowOff>
    </xdr:from>
    <xdr:to>
      <xdr:col>24</xdr:col>
      <xdr:colOff>558800</xdr:colOff>
      <xdr:row>86</xdr:row>
      <xdr:rowOff>9677</xdr:rowOff>
    </xdr:to>
    <xdr:cxnSp macro="">
      <xdr:nvCxnSpPr>
        <xdr:cNvPr id="256" name="直線コネクタ 255"/>
        <xdr:cNvCxnSpPr/>
      </xdr:nvCxnSpPr>
      <xdr:spPr>
        <a:xfrm>
          <a:off x="16179800" y="1474288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8968</xdr:rowOff>
    </xdr:from>
    <xdr:ext cx="762000" cy="259045"/>
    <xdr:sp macro="" textlink="">
      <xdr:nvSpPr>
        <xdr:cNvPr id="257" name="給与水準   （国との比較）平均値テキスト"/>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163891</xdr:rowOff>
    </xdr:from>
    <xdr:to>
      <xdr:col>24</xdr:col>
      <xdr:colOff>609600</xdr:colOff>
      <xdr:row>85</xdr:row>
      <xdr:rowOff>94041</xdr:rowOff>
    </xdr:to>
    <xdr:sp macro="" textlink="">
      <xdr:nvSpPr>
        <xdr:cNvPr id="258" name="フローチャート : 判断 257"/>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66221</xdr:rowOff>
    </xdr:from>
    <xdr:to>
      <xdr:col>23</xdr:col>
      <xdr:colOff>406400</xdr:colOff>
      <xdr:row>85</xdr:row>
      <xdr:rowOff>169636</xdr:rowOff>
    </xdr:to>
    <xdr:cxnSp macro="">
      <xdr:nvCxnSpPr>
        <xdr:cNvPr id="259" name="直線コネクタ 258"/>
        <xdr:cNvCxnSpPr/>
      </xdr:nvCxnSpPr>
      <xdr:spPr>
        <a:xfrm>
          <a:off x="15290800" y="1463947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0" name="フローチャート : 判断 259"/>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35275</xdr:rowOff>
    </xdr:from>
    <xdr:ext cx="736600" cy="259045"/>
    <xdr:sp macro="" textlink="">
      <xdr:nvSpPr>
        <xdr:cNvPr id="261" name="テキスト ボックス 260"/>
        <xdr:cNvSpPr txBox="1"/>
      </xdr:nvSpPr>
      <xdr:spPr>
        <a:xfrm>
          <a:off x="15798800" y="1426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54732</xdr:rowOff>
    </xdr:from>
    <xdr:to>
      <xdr:col>22</xdr:col>
      <xdr:colOff>203200</xdr:colOff>
      <xdr:row>85</xdr:row>
      <xdr:rowOff>66221</xdr:rowOff>
    </xdr:to>
    <xdr:cxnSp macro="">
      <xdr:nvCxnSpPr>
        <xdr:cNvPr id="262" name="直線コネクタ 261"/>
        <xdr:cNvCxnSpPr/>
      </xdr:nvCxnSpPr>
      <xdr:spPr>
        <a:xfrm>
          <a:off x="14401800" y="14627982"/>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163891</xdr:rowOff>
    </xdr:from>
    <xdr:to>
      <xdr:col>22</xdr:col>
      <xdr:colOff>254000</xdr:colOff>
      <xdr:row>85</xdr:row>
      <xdr:rowOff>94041</xdr:rowOff>
    </xdr:to>
    <xdr:sp macro="" textlink="">
      <xdr:nvSpPr>
        <xdr:cNvPr id="263" name="フローチャート : 判断 262"/>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104218</xdr:rowOff>
    </xdr:from>
    <xdr:ext cx="762000" cy="259045"/>
    <xdr:sp macro="" textlink="">
      <xdr:nvSpPr>
        <xdr:cNvPr id="264" name="テキスト ボックス 263"/>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54732</xdr:rowOff>
    </xdr:from>
    <xdr:to>
      <xdr:col>21</xdr:col>
      <xdr:colOff>0</xdr:colOff>
      <xdr:row>90</xdr:row>
      <xdr:rowOff>93738</xdr:rowOff>
    </xdr:to>
    <xdr:cxnSp macro="">
      <xdr:nvCxnSpPr>
        <xdr:cNvPr id="265" name="直線コネクタ 264"/>
        <xdr:cNvCxnSpPr/>
      </xdr:nvCxnSpPr>
      <xdr:spPr>
        <a:xfrm flipV="1">
          <a:off x="13512800" y="14627982"/>
          <a:ext cx="889000" cy="89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117929</xdr:rowOff>
    </xdr:from>
    <xdr:to>
      <xdr:col>21</xdr:col>
      <xdr:colOff>50800</xdr:colOff>
      <xdr:row>85</xdr:row>
      <xdr:rowOff>48079</xdr:rowOff>
    </xdr:to>
    <xdr:sp macro="" textlink="">
      <xdr:nvSpPr>
        <xdr:cNvPr id="266" name="フローチャート : 判断 265"/>
        <xdr:cNvSpPr/>
      </xdr:nvSpPr>
      <xdr:spPr>
        <a:xfrm>
          <a:off x="14351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58256</xdr:rowOff>
    </xdr:from>
    <xdr:ext cx="762000" cy="259045"/>
    <xdr:sp macro="" textlink="">
      <xdr:nvSpPr>
        <xdr:cNvPr id="267" name="テキスト ボックス 266"/>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133955</xdr:rowOff>
    </xdr:from>
    <xdr:to>
      <xdr:col>19</xdr:col>
      <xdr:colOff>533400</xdr:colOff>
      <xdr:row>90</xdr:row>
      <xdr:rowOff>64105</xdr:rowOff>
    </xdr:to>
    <xdr:sp macro="" textlink="">
      <xdr:nvSpPr>
        <xdr:cNvPr id="268" name="フローチャート : 判断 267"/>
        <xdr:cNvSpPr/>
      </xdr:nvSpPr>
      <xdr:spPr>
        <a:xfrm>
          <a:off x="13462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74282</xdr:rowOff>
    </xdr:from>
    <xdr:ext cx="762000" cy="259045"/>
    <xdr:sp macro="" textlink="">
      <xdr:nvSpPr>
        <xdr:cNvPr id="269" name="テキスト ボックス 268"/>
        <xdr:cNvSpPr txBox="1"/>
      </xdr:nvSpPr>
      <xdr:spPr>
        <a:xfrm>
          <a:off x="13131800" y="1516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130327</xdr:rowOff>
    </xdr:from>
    <xdr:to>
      <xdr:col>24</xdr:col>
      <xdr:colOff>609600</xdr:colOff>
      <xdr:row>86</xdr:row>
      <xdr:rowOff>60477</xdr:rowOff>
    </xdr:to>
    <xdr:sp macro="" textlink="">
      <xdr:nvSpPr>
        <xdr:cNvPr id="275" name="円/楕円 274"/>
        <xdr:cNvSpPr/>
      </xdr:nvSpPr>
      <xdr:spPr>
        <a:xfrm>
          <a:off x="169672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102404</xdr:rowOff>
    </xdr:from>
    <xdr:ext cx="762000" cy="259045"/>
    <xdr:sp macro="" textlink="">
      <xdr:nvSpPr>
        <xdr:cNvPr id="276" name="給与水準   （国との比較）該当値テキスト"/>
        <xdr:cNvSpPr txBox="1"/>
      </xdr:nvSpPr>
      <xdr:spPr>
        <a:xfrm>
          <a:off x="17106900" y="14675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118836</xdr:rowOff>
    </xdr:from>
    <xdr:to>
      <xdr:col>23</xdr:col>
      <xdr:colOff>457200</xdr:colOff>
      <xdr:row>86</xdr:row>
      <xdr:rowOff>48986</xdr:rowOff>
    </xdr:to>
    <xdr:sp macro="" textlink="">
      <xdr:nvSpPr>
        <xdr:cNvPr id="277" name="円/楕円 276"/>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33763</xdr:rowOff>
    </xdr:from>
    <xdr:ext cx="736600" cy="259045"/>
    <xdr:sp macro="" textlink="">
      <xdr:nvSpPr>
        <xdr:cNvPr id="278" name="テキスト ボックス 277"/>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15421</xdr:rowOff>
    </xdr:from>
    <xdr:to>
      <xdr:col>22</xdr:col>
      <xdr:colOff>254000</xdr:colOff>
      <xdr:row>85</xdr:row>
      <xdr:rowOff>117021</xdr:rowOff>
    </xdr:to>
    <xdr:sp macro="" textlink="">
      <xdr:nvSpPr>
        <xdr:cNvPr id="279" name="円/楕円 278"/>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101798</xdr:rowOff>
    </xdr:from>
    <xdr:ext cx="762000" cy="259045"/>
    <xdr:sp macro="" textlink="">
      <xdr:nvSpPr>
        <xdr:cNvPr id="280" name="テキスト ボックス 279"/>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3932</xdr:rowOff>
    </xdr:from>
    <xdr:to>
      <xdr:col>21</xdr:col>
      <xdr:colOff>50800</xdr:colOff>
      <xdr:row>85</xdr:row>
      <xdr:rowOff>105532</xdr:rowOff>
    </xdr:to>
    <xdr:sp macro="" textlink="">
      <xdr:nvSpPr>
        <xdr:cNvPr id="281" name="円/楕円 280"/>
        <xdr:cNvSpPr/>
      </xdr:nvSpPr>
      <xdr:spPr>
        <a:xfrm>
          <a:off x="14351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90309</xdr:rowOff>
    </xdr:from>
    <xdr:ext cx="762000" cy="259045"/>
    <xdr:sp macro="" textlink="">
      <xdr:nvSpPr>
        <xdr:cNvPr id="282" name="テキスト ボックス 281"/>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42938</xdr:rowOff>
    </xdr:from>
    <xdr:to>
      <xdr:col>19</xdr:col>
      <xdr:colOff>533400</xdr:colOff>
      <xdr:row>90</xdr:row>
      <xdr:rowOff>144538</xdr:rowOff>
    </xdr:to>
    <xdr:sp macro="" textlink="">
      <xdr:nvSpPr>
        <xdr:cNvPr id="283" name="円/楕円 282"/>
        <xdr:cNvSpPr/>
      </xdr:nvSpPr>
      <xdr:spPr>
        <a:xfrm>
          <a:off x="13462000" y="1547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129315</xdr:rowOff>
    </xdr:from>
    <xdr:ext cx="762000" cy="259045"/>
    <xdr:sp macro="" textlink="">
      <xdr:nvSpPr>
        <xdr:cNvPr id="284" name="テキスト ボックス 283"/>
        <xdr:cNvSpPr txBox="1"/>
      </xdr:nvSpPr>
      <xdr:spPr>
        <a:xfrm>
          <a:off x="13131800" y="1555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j-ea"/>
              <a:ea typeface="+mj-ea"/>
              <a:cs typeface="+mn-cs"/>
            </a:rPr>
            <a:t>　合併時は、</a:t>
          </a:r>
          <a:r>
            <a:rPr kumimoji="1" lang="en-US" altLang="ja-JP" sz="1300">
              <a:solidFill>
                <a:schemeClr val="dk1"/>
              </a:solidFill>
              <a:effectLst/>
              <a:latin typeface="+mj-ea"/>
              <a:ea typeface="+mj-ea"/>
              <a:cs typeface="+mn-cs"/>
            </a:rPr>
            <a:t>10.33</a:t>
          </a:r>
          <a:r>
            <a:rPr kumimoji="1" lang="ja-JP" altLang="ja-JP" sz="1300">
              <a:solidFill>
                <a:schemeClr val="dk1"/>
              </a:solidFill>
              <a:effectLst/>
              <a:latin typeface="+mj-ea"/>
              <a:ea typeface="+mj-ea"/>
              <a:cs typeface="+mn-cs"/>
            </a:rPr>
            <a:t>人であったが、合併後の職員適正化計画による配置見直しや保育所民営化等により、類似団体平均と近似する水準になっている。今後も、「黒部市定員適正化計画」に掲げた職員数の減を目指した取組を進め、当該指数の更なる抑制に努める。</a:t>
          </a:r>
          <a:endParaRPr lang="ja-JP" altLang="ja-JP" sz="1300">
            <a:effectLst/>
            <a:latin typeface="+mj-ea"/>
            <a:ea typeface="+mj-ea"/>
          </a:endParaRPr>
        </a:p>
        <a:p>
          <a:endParaRPr kumimoji="1" lang="ja-JP" altLang="en-US" sz="1300">
            <a:latin typeface="+mj-ea"/>
            <a:ea typeface="+mj-ea"/>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6" name="直線コネクタ 315"/>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7"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8" name="直線コネクタ 317"/>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141787</xdr:rowOff>
    </xdr:from>
    <xdr:to>
      <xdr:col>24</xdr:col>
      <xdr:colOff>558800</xdr:colOff>
      <xdr:row>62</xdr:row>
      <xdr:rowOff>3084</xdr:rowOff>
    </xdr:to>
    <xdr:cxnSp macro="">
      <xdr:nvCxnSpPr>
        <xdr:cNvPr id="321" name="直線コネクタ 320"/>
        <xdr:cNvCxnSpPr/>
      </xdr:nvCxnSpPr>
      <xdr:spPr>
        <a:xfrm>
          <a:off x="16179800" y="10600237"/>
          <a:ext cx="8382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135090</xdr:rowOff>
    </xdr:from>
    <xdr:ext cx="762000" cy="259045"/>
    <xdr:sp macro="" textlink="">
      <xdr:nvSpPr>
        <xdr:cNvPr id="322" name="定員管理の状況平均値テキスト"/>
        <xdr:cNvSpPr txBox="1"/>
      </xdr:nvSpPr>
      <xdr:spPr>
        <a:xfrm>
          <a:off x="17106900" y="10422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3" name="フローチャート : 判断 322"/>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141787</xdr:rowOff>
    </xdr:from>
    <xdr:to>
      <xdr:col>23</xdr:col>
      <xdr:colOff>406400</xdr:colOff>
      <xdr:row>61</xdr:row>
      <xdr:rowOff>157299</xdr:rowOff>
    </xdr:to>
    <xdr:cxnSp macro="">
      <xdr:nvCxnSpPr>
        <xdr:cNvPr id="324" name="直線コネクタ 323"/>
        <xdr:cNvCxnSpPr/>
      </xdr:nvCxnSpPr>
      <xdr:spPr>
        <a:xfrm flipV="1">
          <a:off x="15290800" y="10600237"/>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5" name="フローチャート : 判断 324"/>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64515</xdr:rowOff>
    </xdr:from>
    <xdr:ext cx="736600" cy="259045"/>
    <xdr:sp macro="" textlink="">
      <xdr:nvSpPr>
        <xdr:cNvPr id="326" name="テキスト ボックス 325"/>
        <xdr:cNvSpPr txBox="1"/>
      </xdr:nvSpPr>
      <xdr:spPr>
        <a:xfrm>
          <a:off x="15798800" y="10694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157299</xdr:rowOff>
    </xdr:from>
    <xdr:to>
      <xdr:col>22</xdr:col>
      <xdr:colOff>203200</xdr:colOff>
      <xdr:row>62</xdr:row>
      <xdr:rowOff>1360</xdr:rowOff>
    </xdr:to>
    <xdr:cxnSp macro="">
      <xdr:nvCxnSpPr>
        <xdr:cNvPr id="327" name="直線コネクタ 326"/>
        <xdr:cNvCxnSpPr/>
      </xdr:nvCxnSpPr>
      <xdr:spPr>
        <a:xfrm flipV="1">
          <a:off x="14401800" y="10615749"/>
          <a:ext cx="889000" cy="1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77198</xdr:rowOff>
    </xdr:from>
    <xdr:to>
      <xdr:col>22</xdr:col>
      <xdr:colOff>254000</xdr:colOff>
      <xdr:row>62</xdr:row>
      <xdr:rowOff>7348</xdr:rowOff>
    </xdr:to>
    <xdr:sp macro="" textlink="">
      <xdr:nvSpPr>
        <xdr:cNvPr id="328" name="フローチャート : 判断 327"/>
        <xdr:cNvSpPr/>
      </xdr:nvSpPr>
      <xdr:spPr>
        <a:xfrm>
          <a:off x="15240000" y="10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17525</xdr:rowOff>
    </xdr:from>
    <xdr:ext cx="762000" cy="259045"/>
    <xdr:sp macro="" textlink="">
      <xdr:nvSpPr>
        <xdr:cNvPr id="329" name="テキスト ボックス 328"/>
        <xdr:cNvSpPr txBox="1"/>
      </xdr:nvSpPr>
      <xdr:spPr>
        <a:xfrm>
          <a:off x="14909800" y="103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159022</xdr:rowOff>
    </xdr:from>
    <xdr:to>
      <xdr:col>21</xdr:col>
      <xdr:colOff>0</xdr:colOff>
      <xdr:row>62</xdr:row>
      <xdr:rowOff>1360</xdr:rowOff>
    </xdr:to>
    <xdr:cxnSp macro="">
      <xdr:nvCxnSpPr>
        <xdr:cNvPr id="330" name="直線コネクタ 329"/>
        <xdr:cNvCxnSpPr/>
      </xdr:nvCxnSpPr>
      <xdr:spPr>
        <a:xfrm>
          <a:off x="13512800" y="10617472"/>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73751</xdr:rowOff>
    </xdr:from>
    <xdr:to>
      <xdr:col>21</xdr:col>
      <xdr:colOff>50800</xdr:colOff>
      <xdr:row>62</xdr:row>
      <xdr:rowOff>3901</xdr:rowOff>
    </xdr:to>
    <xdr:sp macro="" textlink="">
      <xdr:nvSpPr>
        <xdr:cNvPr id="331" name="フローチャート : 判断 330"/>
        <xdr:cNvSpPr/>
      </xdr:nvSpPr>
      <xdr:spPr>
        <a:xfrm>
          <a:off x="14351000" y="1053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14078</xdr:rowOff>
    </xdr:from>
    <xdr:ext cx="762000" cy="259045"/>
    <xdr:sp macro="" textlink="">
      <xdr:nvSpPr>
        <xdr:cNvPr id="332" name="テキスト ボックス 331"/>
        <xdr:cNvSpPr txBox="1"/>
      </xdr:nvSpPr>
      <xdr:spPr>
        <a:xfrm>
          <a:off x="14020800" y="10301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56515</xdr:rowOff>
    </xdr:from>
    <xdr:to>
      <xdr:col>19</xdr:col>
      <xdr:colOff>533400</xdr:colOff>
      <xdr:row>61</xdr:row>
      <xdr:rowOff>158115</xdr:rowOff>
    </xdr:to>
    <xdr:sp macro="" textlink="">
      <xdr:nvSpPr>
        <xdr:cNvPr id="333" name="フローチャート : 判断 332"/>
        <xdr:cNvSpPr/>
      </xdr:nvSpPr>
      <xdr:spPr>
        <a:xfrm>
          <a:off x="13462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168292</xdr:rowOff>
    </xdr:from>
    <xdr:ext cx="762000" cy="259045"/>
    <xdr:sp macro="" textlink="">
      <xdr:nvSpPr>
        <xdr:cNvPr id="334" name="テキスト ボックス 333"/>
        <xdr:cNvSpPr txBox="1"/>
      </xdr:nvSpPr>
      <xdr:spPr>
        <a:xfrm>
          <a:off x="13131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123734</xdr:rowOff>
    </xdr:from>
    <xdr:to>
      <xdr:col>24</xdr:col>
      <xdr:colOff>609600</xdr:colOff>
      <xdr:row>62</xdr:row>
      <xdr:rowOff>53884</xdr:rowOff>
    </xdr:to>
    <xdr:sp macro="" textlink="">
      <xdr:nvSpPr>
        <xdr:cNvPr id="340" name="円/楕円 339"/>
        <xdr:cNvSpPr/>
      </xdr:nvSpPr>
      <xdr:spPr>
        <a:xfrm>
          <a:off x="169672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95811</xdr:rowOff>
    </xdr:from>
    <xdr:ext cx="762000" cy="259045"/>
    <xdr:sp macro="" textlink="">
      <xdr:nvSpPr>
        <xdr:cNvPr id="341" name="定員管理の状況該当値テキスト"/>
        <xdr:cNvSpPr txBox="1"/>
      </xdr:nvSpPr>
      <xdr:spPr>
        <a:xfrm>
          <a:off x="17106900" y="1055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90987</xdr:rowOff>
    </xdr:from>
    <xdr:to>
      <xdr:col>23</xdr:col>
      <xdr:colOff>457200</xdr:colOff>
      <xdr:row>62</xdr:row>
      <xdr:rowOff>21137</xdr:rowOff>
    </xdr:to>
    <xdr:sp macro="" textlink="">
      <xdr:nvSpPr>
        <xdr:cNvPr id="342" name="円/楕円 341"/>
        <xdr:cNvSpPr/>
      </xdr:nvSpPr>
      <xdr:spPr>
        <a:xfrm>
          <a:off x="16129000" y="1054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31314</xdr:rowOff>
    </xdr:from>
    <xdr:ext cx="736600" cy="259045"/>
    <xdr:sp macro="" textlink="">
      <xdr:nvSpPr>
        <xdr:cNvPr id="343" name="テキスト ボックス 342"/>
        <xdr:cNvSpPr txBox="1"/>
      </xdr:nvSpPr>
      <xdr:spPr>
        <a:xfrm>
          <a:off x="15798800" y="10318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106499</xdr:rowOff>
    </xdr:from>
    <xdr:to>
      <xdr:col>22</xdr:col>
      <xdr:colOff>254000</xdr:colOff>
      <xdr:row>62</xdr:row>
      <xdr:rowOff>36649</xdr:rowOff>
    </xdr:to>
    <xdr:sp macro="" textlink="">
      <xdr:nvSpPr>
        <xdr:cNvPr id="344" name="円/楕円 343"/>
        <xdr:cNvSpPr/>
      </xdr:nvSpPr>
      <xdr:spPr>
        <a:xfrm>
          <a:off x="15240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21426</xdr:rowOff>
    </xdr:from>
    <xdr:ext cx="762000" cy="259045"/>
    <xdr:sp macro="" textlink="">
      <xdr:nvSpPr>
        <xdr:cNvPr id="345" name="テキスト ボックス 344"/>
        <xdr:cNvSpPr txBox="1"/>
      </xdr:nvSpPr>
      <xdr:spPr>
        <a:xfrm>
          <a:off x="14909800" y="1065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122010</xdr:rowOff>
    </xdr:from>
    <xdr:to>
      <xdr:col>21</xdr:col>
      <xdr:colOff>50800</xdr:colOff>
      <xdr:row>62</xdr:row>
      <xdr:rowOff>52160</xdr:rowOff>
    </xdr:to>
    <xdr:sp macro="" textlink="">
      <xdr:nvSpPr>
        <xdr:cNvPr id="346" name="円/楕円 345"/>
        <xdr:cNvSpPr/>
      </xdr:nvSpPr>
      <xdr:spPr>
        <a:xfrm>
          <a:off x="14351000" y="1058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36937</xdr:rowOff>
    </xdr:from>
    <xdr:ext cx="762000" cy="259045"/>
    <xdr:sp macro="" textlink="">
      <xdr:nvSpPr>
        <xdr:cNvPr id="347" name="テキスト ボックス 346"/>
        <xdr:cNvSpPr txBox="1"/>
      </xdr:nvSpPr>
      <xdr:spPr>
        <a:xfrm>
          <a:off x="14020800" y="1066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108222</xdr:rowOff>
    </xdr:from>
    <xdr:to>
      <xdr:col>19</xdr:col>
      <xdr:colOff>533400</xdr:colOff>
      <xdr:row>62</xdr:row>
      <xdr:rowOff>38372</xdr:rowOff>
    </xdr:to>
    <xdr:sp macro="" textlink="">
      <xdr:nvSpPr>
        <xdr:cNvPr id="348" name="円/楕円 347"/>
        <xdr:cNvSpPr/>
      </xdr:nvSpPr>
      <xdr:spPr>
        <a:xfrm>
          <a:off x="13462000" y="1056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23149</xdr:rowOff>
    </xdr:from>
    <xdr:ext cx="762000" cy="259045"/>
    <xdr:sp macro="" textlink="">
      <xdr:nvSpPr>
        <xdr:cNvPr id="349" name="テキスト ボックス 348"/>
        <xdr:cNvSpPr txBox="1"/>
      </xdr:nvSpPr>
      <xdr:spPr>
        <a:xfrm>
          <a:off x="13131800" y="1065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ja-JP" sz="1300">
              <a:solidFill>
                <a:schemeClr val="dk1"/>
              </a:solidFill>
              <a:effectLst/>
              <a:latin typeface="+mn-ea"/>
              <a:ea typeface="+mn-ea"/>
              <a:cs typeface="+mn-cs"/>
            </a:rPr>
            <a:t>普通建設事業や公営企業</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病院、上下水道</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に係る起債償還額の高い水準が続いている。この対策として、臨時財政対策債を除く新規発行債の抑制に努めるとともに、高利債の繰上償還や受益者負担の見直しに努め、平成</a:t>
          </a:r>
          <a:r>
            <a:rPr kumimoji="1" lang="en-US" altLang="ja-JP" sz="1300">
              <a:solidFill>
                <a:schemeClr val="dk1"/>
              </a:solidFill>
              <a:effectLst/>
              <a:latin typeface="+mn-ea"/>
              <a:ea typeface="+mn-ea"/>
              <a:cs typeface="+mn-cs"/>
            </a:rPr>
            <a:t>24</a:t>
          </a:r>
          <a:r>
            <a:rPr kumimoji="1" lang="ja-JP" altLang="ja-JP" sz="1300">
              <a:solidFill>
                <a:schemeClr val="dk1"/>
              </a:solidFill>
              <a:effectLst/>
              <a:latin typeface="+mn-ea"/>
              <a:ea typeface="+mn-ea"/>
              <a:cs typeface="+mn-cs"/>
            </a:rPr>
            <a:t>年度決算において</a:t>
          </a:r>
          <a:r>
            <a:rPr kumimoji="1" lang="en-US" altLang="ja-JP" sz="1300">
              <a:solidFill>
                <a:schemeClr val="dk1"/>
              </a:solidFill>
              <a:effectLst/>
              <a:latin typeface="+mn-ea"/>
              <a:ea typeface="+mn-ea"/>
              <a:cs typeface="+mn-cs"/>
            </a:rPr>
            <a:t>18</a:t>
          </a:r>
          <a:r>
            <a:rPr kumimoji="1" lang="ja-JP" altLang="ja-JP" sz="1300">
              <a:solidFill>
                <a:schemeClr val="dk1"/>
              </a:solidFill>
              <a:effectLst/>
              <a:latin typeface="+mn-ea"/>
              <a:ea typeface="+mn-ea"/>
              <a:cs typeface="+mn-cs"/>
            </a:rPr>
            <a:t>％未満を達成した。今後とも</a:t>
          </a:r>
          <a:r>
            <a:rPr kumimoji="1" lang="en-US" altLang="ja-JP" sz="1300">
              <a:solidFill>
                <a:schemeClr val="dk1"/>
              </a:solidFill>
              <a:effectLst/>
              <a:latin typeface="+mn-ea"/>
              <a:ea typeface="+mn-ea"/>
              <a:cs typeface="+mn-cs"/>
            </a:rPr>
            <a:t>18</a:t>
          </a:r>
          <a:r>
            <a:rPr kumimoji="1" lang="ja-JP" altLang="en-US" sz="1300">
              <a:solidFill>
                <a:schemeClr val="dk1"/>
              </a:solidFill>
              <a:effectLst/>
              <a:latin typeface="+mn-ea"/>
              <a:ea typeface="+mn-ea"/>
              <a:cs typeface="+mn-cs"/>
            </a:rPr>
            <a:t>％未満の維持及び更なる</a:t>
          </a:r>
          <a:r>
            <a:rPr kumimoji="1" lang="ja-JP" altLang="ja-JP" sz="1300">
              <a:solidFill>
                <a:schemeClr val="dk1"/>
              </a:solidFill>
              <a:effectLst/>
              <a:latin typeface="+mn-ea"/>
              <a:ea typeface="+mn-ea"/>
              <a:cs typeface="+mn-cs"/>
            </a:rPr>
            <a:t>低減に努めていく。</a:t>
          </a:r>
          <a:endParaRPr lang="ja-JP" altLang="ja-JP" sz="1300">
            <a:effectLst/>
            <a:latin typeface="+mn-ea"/>
            <a:ea typeface="+mn-ea"/>
          </a:endParaRPr>
        </a:p>
        <a:p>
          <a:endParaRPr kumimoji="1" lang="ja-JP" altLang="en-US" sz="1300">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8" name="直線コネクタ 377"/>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9"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80" name="直線コネクタ 379"/>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81"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2" name="直線コネクタ 381"/>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57573</xdr:rowOff>
    </xdr:from>
    <xdr:to>
      <xdr:col>24</xdr:col>
      <xdr:colOff>558800</xdr:colOff>
      <xdr:row>42</xdr:row>
      <xdr:rowOff>170180</xdr:rowOff>
    </xdr:to>
    <xdr:cxnSp macro="">
      <xdr:nvCxnSpPr>
        <xdr:cNvPr id="383" name="直線コネクタ 382"/>
        <xdr:cNvCxnSpPr/>
      </xdr:nvCxnSpPr>
      <xdr:spPr>
        <a:xfrm flipV="1">
          <a:off x="16179800" y="7258473"/>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4"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5" name="フローチャート : 判断 384"/>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170180</xdr:rowOff>
    </xdr:from>
    <xdr:to>
      <xdr:col>23</xdr:col>
      <xdr:colOff>406400</xdr:colOff>
      <xdr:row>43</xdr:row>
      <xdr:rowOff>87206</xdr:rowOff>
    </xdr:to>
    <xdr:cxnSp macro="">
      <xdr:nvCxnSpPr>
        <xdr:cNvPr id="386" name="直線コネクタ 385"/>
        <xdr:cNvCxnSpPr/>
      </xdr:nvCxnSpPr>
      <xdr:spPr>
        <a:xfrm flipV="1">
          <a:off x="15290800" y="737108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7" name="フローチャート : 判断 386"/>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32614</xdr:rowOff>
    </xdr:from>
    <xdr:ext cx="736600" cy="259045"/>
    <xdr:sp macro="" textlink="">
      <xdr:nvSpPr>
        <xdr:cNvPr id="388" name="テキスト ボックス 387"/>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87206</xdr:rowOff>
    </xdr:from>
    <xdr:to>
      <xdr:col>22</xdr:col>
      <xdr:colOff>203200</xdr:colOff>
      <xdr:row>43</xdr:row>
      <xdr:rowOff>159596</xdr:rowOff>
    </xdr:to>
    <xdr:cxnSp macro="">
      <xdr:nvCxnSpPr>
        <xdr:cNvPr id="389" name="直線コネクタ 388"/>
        <xdr:cNvCxnSpPr/>
      </xdr:nvCxnSpPr>
      <xdr:spPr>
        <a:xfrm flipV="1">
          <a:off x="14401800" y="74595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81704</xdr:rowOff>
    </xdr:from>
    <xdr:to>
      <xdr:col>22</xdr:col>
      <xdr:colOff>254000</xdr:colOff>
      <xdr:row>42</xdr:row>
      <xdr:rowOff>11854</xdr:rowOff>
    </xdr:to>
    <xdr:sp macro="" textlink="">
      <xdr:nvSpPr>
        <xdr:cNvPr id="390" name="フローチャート : 判断 389"/>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22031</xdr:rowOff>
    </xdr:from>
    <xdr:ext cx="762000" cy="259045"/>
    <xdr:sp macro="" textlink="">
      <xdr:nvSpPr>
        <xdr:cNvPr id="391" name="テキスト ボックス 390"/>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159596</xdr:rowOff>
    </xdr:from>
    <xdr:to>
      <xdr:col>21</xdr:col>
      <xdr:colOff>0</xdr:colOff>
      <xdr:row>44</xdr:row>
      <xdr:rowOff>60537</xdr:rowOff>
    </xdr:to>
    <xdr:cxnSp macro="">
      <xdr:nvCxnSpPr>
        <xdr:cNvPr id="392" name="直線コネクタ 391"/>
        <xdr:cNvCxnSpPr/>
      </xdr:nvCxnSpPr>
      <xdr:spPr>
        <a:xfrm flipV="1">
          <a:off x="13512800" y="753194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105833</xdr:rowOff>
    </xdr:from>
    <xdr:to>
      <xdr:col>21</xdr:col>
      <xdr:colOff>50800</xdr:colOff>
      <xdr:row>42</xdr:row>
      <xdr:rowOff>35983</xdr:rowOff>
    </xdr:to>
    <xdr:sp macro="" textlink="">
      <xdr:nvSpPr>
        <xdr:cNvPr id="393" name="フローチャート : 判断 392"/>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46160</xdr:rowOff>
    </xdr:from>
    <xdr:ext cx="762000" cy="259045"/>
    <xdr:sp macro="" textlink="">
      <xdr:nvSpPr>
        <xdr:cNvPr id="394" name="テキスト ボックス 393"/>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89746</xdr:rowOff>
    </xdr:from>
    <xdr:to>
      <xdr:col>19</xdr:col>
      <xdr:colOff>533400</xdr:colOff>
      <xdr:row>42</xdr:row>
      <xdr:rowOff>19896</xdr:rowOff>
    </xdr:to>
    <xdr:sp macro="" textlink="">
      <xdr:nvSpPr>
        <xdr:cNvPr id="395" name="フローチャート : 判断 394"/>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30073</xdr:rowOff>
    </xdr:from>
    <xdr:ext cx="762000" cy="259045"/>
    <xdr:sp macro="" textlink="">
      <xdr:nvSpPr>
        <xdr:cNvPr id="396" name="テキスト ボックス 395"/>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6773</xdr:rowOff>
    </xdr:from>
    <xdr:to>
      <xdr:col>24</xdr:col>
      <xdr:colOff>609600</xdr:colOff>
      <xdr:row>42</xdr:row>
      <xdr:rowOff>108373</xdr:rowOff>
    </xdr:to>
    <xdr:sp macro="" textlink="">
      <xdr:nvSpPr>
        <xdr:cNvPr id="402" name="円/楕円 401"/>
        <xdr:cNvSpPr/>
      </xdr:nvSpPr>
      <xdr:spPr>
        <a:xfrm>
          <a:off x="169672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150300</xdr:rowOff>
    </xdr:from>
    <xdr:ext cx="762000" cy="259045"/>
    <xdr:sp macro="" textlink="">
      <xdr:nvSpPr>
        <xdr:cNvPr id="403" name="公債費負担の状況該当値テキスト"/>
        <xdr:cNvSpPr txBox="1"/>
      </xdr:nvSpPr>
      <xdr:spPr>
        <a:xfrm>
          <a:off x="17106900" y="717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119380</xdr:rowOff>
    </xdr:from>
    <xdr:to>
      <xdr:col>23</xdr:col>
      <xdr:colOff>457200</xdr:colOff>
      <xdr:row>43</xdr:row>
      <xdr:rowOff>49530</xdr:rowOff>
    </xdr:to>
    <xdr:sp macro="" textlink="">
      <xdr:nvSpPr>
        <xdr:cNvPr id="404" name="円/楕円 403"/>
        <xdr:cNvSpPr/>
      </xdr:nvSpPr>
      <xdr:spPr>
        <a:xfrm>
          <a:off x="16129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34307</xdr:rowOff>
    </xdr:from>
    <xdr:ext cx="736600" cy="259045"/>
    <xdr:sp macro="" textlink="">
      <xdr:nvSpPr>
        <xdr:cNvPr id="405" name="テキスト ボックス 404"/>
        <xdr:cNvSpPr txBox="1"/>
      </xdr:nvSpPr>
      <xdr:spPr>
        <a:xfrm>
          <a:off x="15798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36406</xdr:rowOff>
    </xdr:from>
    <xdr:to>
      <xdr:col>22</xdr:col>
      <xdr:colOff>254000</xdr:colOff>
      <xdr:row>43</xdr:row>
      <xdr:rowOff>138006</xdr:rowOff>
    </xdr:to>
    <xdr:sp macro="" textlink="">
      <xdr:nvSpPr>
        <xdr:cNvPr id="406" name="円/楕円 405"/>
        <xdr:cNvSpPr/>
      </xdr:nvSpPr>
      <xdr:spPr>
        <a:xfrm>
          <a:off x="15240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122783</xdr:rowOff>
    </xdr:from>
    <xdr:ext cx="762000" cy="259045"/>
    <xdr:sp macro="" textlink="">
      <xdr:nvSpPr>
        <xdr:cNvPr id="407" name="テキスト ボックス 406"/>
        <xdr:cNvSpPr txBox="1"/>
      </xdr:nvSpPr>
      <xdr:spPr>
        <a:xfrm>
          <a:off x="14909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108796</xdr:rowOff>
    </xdr:from>
    <xdr:to>
      <xdr:col>21</xdr:col>
      <xdr:colOff>50800</xdr:colOff>
      <xdr:row>44</xdr:row>
      <xdr:rowOff>38946</xdr:rowOff>
    </xdr:to>
    <xdr:sp macro="" textlink="">
      <xdr:nvSpPr>
        <xdr:cNvPr id="408" name="円/楕円 407"/>
        <xdr:cNvSpPr/>
      </xdr:nvSpPr>
      <xdr:spPr>
        <a:xfrm>
          <a:off x="14351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23723</xdr:rowOff>
    </xdr:from>
    <xdr:ext cx="762000" cy="259045"/>
    <xdr:sp macro="" textlink="">
      <xdr:nvSpPr>
        <xdr:cNvPr id="409" name="テキスト ボックス 408"/>
        <xdr:cNvSpPr txBox="1"/>
      </xdr:nvSpPr>
      <xdr:spPr>
        <a:xfrm>
          <a:off x="14020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9737</xdr:rowOff>
    </xdr:from>
    <xdr:to>
      <xdr:col>19</xdr:col>
      <xdr:colOff>533400</xdr:colOff>
      <xdr:row>44</xdr:row>
      <xdr:rowOff>111337</xdr:rowOff>
    </xdr:to>
    <xdr:sp macro="" textlink="">
      <xdr:nvSpPr>
        <xdr:cNvPr id="410" name="円/楕円 409"/>
        <xdr:cNvSpPr/>
      </xdr:nvSpPr>
      <xdr:spPr>
        <a:xfrm>
          <a:off x="13462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96114</xdr:rowOff>
    </xdr:from>
    <xdr:ext cx="762000" cy="259045"/>
    <xdr:sp macro="" textlink="">
      <xdr:nvSpPr>
        <xdr:cNvPr id="411" name="テキスト ボックス 410"/>
        <xdr:cNvSpPr txBox="1"/>
      </xdr:nvSpPr>
      <xdr:spPr>
        <a:xfrm>
          <a:off x="13131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ja-JP" sz="1300">
              <a:solidFill>
                <a:schemeClr val="dk1"/>
              </a:solidFill>
              <a:effectLst/>
              <a:latin typeface="+mj-ea"/>
              <a:ea typeface="+mj-ea"/>
              <a:cs typeface="+mn-cs"/>
            </a:rPr>
            <a:t>近年、保育所民営化の取組や債務負担行為としていた土地改良事業補助金の借換え等により、類似団体平均値と近似する水準となっていたが、平成</a:t>
          </a:r>
          <a:r>
            <a:rPr kumimoji="1" lang="en-US" altLang="ja-JP" sz="1300">
              <a:solidFill>
                <a:schemeClr val="dk1"/>
              </a:solidFill>
              <a:effectLst/>
              <a:latin typeface="+mj-ea"/>
              <a:ea typeface="+mj-ea"/>
              <a:cs typeface="+mn-cs"/>
            </a:rPr>
            <a:t>27</a:t>
          </a:r>
          <a:r>
            <a:rPr kumimoji="1" lang="ja-JP" altLang="ja-JP" sz="1300">
              <a:solidFill>
                <a:schemeClr val="dk1"/>
              </a:solidFill>
              <a:effectLst/>
              <a:latin typeface="+mj-ea"/>
              <a:ea typeface="+mj-ea"/>
              <a:cs typeface="+mn-cs"/>
            </a:rPr>
            <a:t>年度</a:t>
          </a:r>
          <a:r>
            <a:rPr kumimoji="1" lang="ja-JP" altLang="en-US" sz="1300">
              <a:solidFill>
                <a:schemeClr val="dk1"/>
              </a:solidFill>
              <a:effectLst/>
              <a:latin typeface="+mj-ea"/>
              <a:ea typeface="+mj-ea"/>
              <a:cs typeface="+mn-cs"/>
            </a:rPr>
            <a:t>から</a:t>
          </a:r>
          <a:r>
            <a:rPr kumimoji="1" lang="ja-JP" altLang="ja-JP" sz="1300">
              <a:solidFill>
                <a:schemeClr val="dk1"/>
              </a:solidFill>
              <a:effectLst/>
              <a:latin typeface="+mj-ea"/>
              <a:ea typeface="+mj-ea"/>
              <a:cs typeface="+mn-cs"/>
            </a:rPr>
            <a:t>は大型事業の集中による新規発行債増により類似団体平均を大きく上回っ</a:t>
          </a:r>
          <a:r>
            <a:rPr kumimoji="1" lang="ja-JP" altLang="en-US" sz="1300">
              <a:solidFill>
                <a:schemeClr val="dk1"/>
              </a:solidFill>
              <a:effectLst/>
              <a:latin typeface="+mj-ea"/>
              <a:ea typeface="+mj-ea"/>
              <a:cs typeface="+mn-cs"/>
            </a:rPr>
            <a:t>ている</a:t>
          </a:r>
          <a:r>
            <a:rPr kumimoji="1" lang="ja-JP" altLang="ja-JP" sz="1300">
              <a:solidFill>
                <a:schemeClr val="dk1"/>
              </a:solidFill>
              <a:effectLst/>
              <a:latin typeface="+mj-ea"/>
              <a:ea typeface="+mj-ea"/>
              <a:cs typeface="+mn-cs"/>
            </a:rPr>
            <a:t>。引き続き、公共施設の見直し、指定管理者制度の拡充等により維持管理費の縮減に努める。</a:t>
          </a:r>
          <a:endParaRPr lang="ja-JP" altLang="ja-JP" sz="1300">
            <a:effectLst/>
            <a:latin typeface="+mj-ea"/>
            <a:ea typeface="+mj-ea"/>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40" name="直線コネクタ 439"/>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41"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2" name="直線コネクタ 441"/>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296</xdr:rowOff>
    </xdr:from>
    <xdr:to>
      <xdr:col>24</xdr:col>
      <xdr:colOff>558800</xdr:colOff>
      <xdr:row>19</xdr:row>
      <xdr:rowOff>95208</xdr:rowOff>
    </xdr:to>
    <xdr:cxnSp macro="">
      <xdr:nvCxnSpPr>
        <xdr:cNvPr id="445" name="直線コネクタ 444"/>
        <xdr:cNvCxnSpPr/>
      </xdr:nvCxnSpPr>
      <xdr:spPr>
        <a:xfrm flipV="1">
          <a:off x="16179800" y="3257846"/>
          <a:ext cx="838200" cy="9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13860</xdr:rowOff>
    </xdr:from>
    <xdr:ext cx="762000" cy="259045"/>
    <xdr:sp macro="" textlink="">
      <xdr:nvSpPr>
        <xdr:cNvPr id="446" name="将来負担の状況平均値テキスト"/>
        <xdr:cNvSpPr txBox="1"/>
      </xdr:nvSpPr>
      <xdr:spPr>
        <a:xfrm>
          <a:off x="17106900" y="2585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7" name="フローチャート : 判断 446"/>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83270</xdr:rowOff>
    </xdr:from>
    <xdr:to>
      <xdr:col>23</xdr:col>
      <xdr:colOff>406400</xdr:colOff>
      <xdr:row>19</xdr:row>
      <xdr:rowOff>95208</xdr:rowOff>
    </xdr:to>
    <xdr:cxnSp macro="">
      <xdr:nvCxnSpPr>
        <xdr:cNvPr id="448" name="直線コネクタ 447"/>
        <xdr:cNvCxnSpPr/>
      </xdr:nvCxnSpPr>
      <xdr:spPr>
        <a:xfrm>
          <a:off x="15290800" y="316937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49" name="フローチャート : 判断 448"/>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145305</xdr:rowOff>
    </xdr:from>
    <xdr:ext cx="736600" cy="259045"/>
    <xdr:sp macro="" textlink="">
      <xdr:nvSpPr>
        <xdr:cNvPr id="450" name="テキスト ボックス 449"/>
        <xdr:cNvSpPr txBox="1"/>
      </xdr:nvSpPr>
      <xdr:spPr>
        <a:xfrm>
          <a:off x="15798800" y="254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74549</xdr:rowOff>
    </xdr:from>
    <xdr:to>
      <xdr:col>22</xdr:col>
      <xdr:colOff>203200</xdr:colOff>
      <xdr:row>18</xdr:row>
      <xdr:rowOff>83270</xdr:rowOff>
    </xdr:to>
    <xdr:cxnSp macro="">
      <xdr:nvCxnSpPr>
        <xdr:cNvPr id="451" name="直線コネクタ 450"/>
        <xdr:cNvCxnSpPr/>
      </xdr:nvCxnSpPr>
      <xdr:spPr>
        <a:xfrm>
          <a:off x="14401800" y="2989199"/>
          <a:ext cx="889000" cy="18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73618</xdr:rowOff>
    </xdr:from>
    <xdr:to>
      <xdr:col>22</xdr:col>
      <xdr:colOff>254000</xdr:colOff>
      <xdr:row>18</xdr:row>
      <xdr:rowOff>3768</xdr:rowOff>
    </xdr:to>
    <xdr:sp macro="" textlink="">
      <xdr:nvSpPr>
        <xdr:cNvPr id="452" name="フローチャート : 判断 451"/>
        <xdr:cNvSpPr/>
      </xdr:nvSpPr>
      <xdr:spPr>
        <a:xfrm>
          <a:off x="15240000" y="298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13945</xdr:rowOff>
    </xdr:from>
    <xdr:ext cx="762000" cy="259045"/>
    <xdr:sp macro="" textlink="">
      <xdr:nvSpPr>
        <xdr:cNvPr id="453" name="テキスト ボックス 452"/>
        <xdr:cNvSpPr txBox="1"/>
      </xdr:nvSpPr>
      <xdr:spPr>
        <a:xfrm>
          <a:off x="14909800" y="275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74549</xdr:rowOff>
    </xdr:from>
    <xdr:to>
      <xdr:col>21</xdr:col>
      <xdr:colOff>0</xdr:colOff>
      <xdr:row>18</xdr:row>
      <xdr:rowOff>57531</xdr:rowOff>
    </xdr:to>
    <xdr:cxnSp macro="">
      <xdr:nvCxnSpPr>
        <xdr:cNvPr id="454" name="直線コネクタ 453"/>
        <xdr:cNvCxnSpPr/>
      </xdr:nvCxnSpPr>
      <xdr:spPr>
        <a:xfrm flipV="1">
          <a:off x="13512800" y="2989199"/>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51901</xdr:rowOff>
    </xdr:from>
    <xdr:to>
      <xdr:col>21</xdr:col>
      <xdr:colOff>50800</xdr:colOff>
      <xdr:row>17</xdr:row>
      <xdr:rowOff>153501</xdr:rowOff>
    </xdr:to>
    <xdr:sp macro="" textlink="">
      <xdr:nvSpPr>
        <xdr:cNvPr id="455" name="フローチャート : 判断 454"/>
        <xdr:cNvSpPr/>
      </xdr:nvSpPr>
      <xdr:spPr>
        <a:xfrm>
          <a:off x="14351000" y="296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138278</xdr:rowOff>
    </xdr:from>
    <xdr:ext cx="762000" cy="259045"/>
    <xdr:sp macro="" textlink="">
      <xdr:nvSpPr>
        <xdr:cNvPr id="456" name="テキスト ボックス 455"/>
        <xdr:cNvSpPr txBox="1"/>
      </xdr:nvSpPr>
      <xdr:spPr>
        <a:xfrm>
          <a:off x="14020800" y="305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62357</xdr:rowOff>
    </xdr:from>
    <xdr:to>
      <xdr:col>19</xdr:col>
      <xdr:colOff>533400</xdr:colOff>
      <xdr:row>17</xdr:row>
      <xdr:rowOff>163957</xdr:rowOff>
    </xdr:to>
    <xdr:sp macro="" textlink="">
      <xdr:nvSpPr>
        <xdr:cNvPr id="457" name="フローチャート : 判断 456"/>
        <xdr:cNvSpPr/>
      </xdr:nvSpPr>
      <xdr:spPr>
        <a:xfrm>
          <a:off x="13462000" y="297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2684</xdr:rowOff>
    </xdr:from>
    <xdr:ext cx="762000" cy="259045"/>
    <xdr:sp macro="" textlink="">
      <xdr:nvSpPr>
        <xdr:cNvPr id="458" name="テキスト ボックス 457"/>
        <xdr:cNvSpPr txBox="1"/>
      </xdr:nvSpPr>
      <xdr:spPr>
        <a:xfrm>
          <a:off x="13131800" y="274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120946</xdr:rowOff>
    </xdr:from>
    <xdr:to>
      <xdr:col>24</xdr:col>
      <xdr:colOff>609600</xdr:colOff>
      <xdr:row>19</xdr:row>
      <xdr:rowOff>51096</xdr:rowOff>
    </xdr:to>
    <xdr:sp macro="" textlink="">
      <xdr:nvSpPr>
        <xdr:cNvPr id="464" name="円/楕円 463"/>
        <xdr:cNvSpPr/>
      </xdr:nvSpPr>
      <xdr:spPr>
        <a:xfrm>
          <a:off x="16967200" y="320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93023</xdr:rowOff>
    </xdr:from>
    <xdr:ext cx="762000" cy="259045"/>
    <xdr:sp macro="" textlink="">
      <xdr:nvSpPr>
        <xdr:cNvPr id="465" name="将来負担の状況該当値テキスト"/>
        <xdr:cNvSpPr txBox="1"/>
      </xdr:nvSpPr>
      <xdr:spPr>
        <a:xfrm>
          <a:off x="17106900" y="3179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44408</xdr:rowOff>
    </xdr:from>
    <xdr:to>
      <xdr:col>23</xdr:col>
      <xdr:colOff>457200</xdr:colOff>
      <xdr:row>19</xdr:row>
      <xdr:rowOff>146008</xdr:rowOff>
    </xdr:to>
    <xdr:sp macro="" textlink="">
      <xdr:nvSpPr>
        <xdr:cNvPr id="466" name="円/楕円 465"/>
        <xdr:cNvSpPr/>
      </xdr:nvSpPr>
      <xdr:spPr>
        <a:xfrm>
          <a:off x="16129000" y="330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130785</xdr:rowOff>
    </xdr:from>
    <xdr:ext cx="736600" cy="259045"/>
    <xdr:sp macro="" textlink="">
      <xdr:nvSpPr>
        <xdr:cNvPr id="467" name="テキスト ボックス 466"/>
        <xdr:cNvSpPr txBox="1"/>
      </xdr:nvSpPr>
      <xdr:spPr>
        <a:xfrm>
          <a:off x="15798800" y="3388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32470</xdr:rowOff>
    </xdr:from>
    <xdr:to>
      <xdr:col>22</xdr:col>
      <xdr:colOff>254000</xdr:colOff>
      <xdr:row>18</xdr:row>
      <xdr:rowOff>134070</xdr:rowOff>
    </xdr:to>
    <xdr:sp macro="" textlink="">
      <xdr:nvSpPr>
        <xdr:cNvPr id="468" name="円/楕円 467"/>
        <xdr:cNvSpPr/>
      </xdr:nvSpPr>
      <xdr:spPr>
        <a:xfrm>
          <a:off x="15240000" y="311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118847</xdr:rowOff>
    </xdr:from>
    <xdr:ext cx="762000" cy="259045"/>
    <xdr:sp macro="" textlink="">
      <xdr:nvSpPr>
        <xdr:cNvPr id="469" name="テキスト ボックス 468"/>
        <xdr:cNvSpPr txBox="1"/>
      </xdr:nvSpPr>
      <xdr:spPr>
        <a:xfrm>
          <a:off x="14909800" y="3204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23749</xdr:rowOff>
    </xdr:from>
    <xdr:to>
      <xdr:col>21</xdr:col>
      <xdr:colOff>50800</xdr:colOff>
      <xdr:row>17</xdr:row>
      <xdr:rowOff>125349</xdr:rowOff>
    </xdr:to>
    <xdr:sp macro="" textlink="">
      <xdr:nvSpPr>
        <xdr:cNvPr id="470" name="円/楕円 469"/>
        <xdr:cNvSpPr/>
      </xdr:nvSpPr>
      <xdr:spPr>
        <a:xfrm>
          <a:off x="14351000" y="293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71" name="テキスト ボックス 470"/>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6731</xdr:rowOff>
    </xdr:from>
    <xdr:to>
      <xdr:col>19</xdr:col>
      <xdr:colOff>533400</xdr:colOff>
      <xdr:row>18</xdr:row>
      <xdr:rowOff>108331</xdr:rowOff>
    </xdr:to>
    <xdr:sp macro="" textlink="">
      <xdr:nvSpPr>
        <xdr:cNvPr id="472" name="円/楕円 471"/>
        <xdr:cNvSpPr/>
      </xdr:nvSpPr>
      <xdr:spPr>
        <a:xfrm>
          <a:off x="13462000" y="309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93108</xdr:rowOff>
    </xdr:from>
    <xdr:ext cx="762000" cy="259045"/>
    <xdr:sp macro="" textlink="">
      <xdr:nvSpPr>
        <xdr:cNvPr id="473" name="テキスト ボックス 472"/>
        <xdr:cNvSpPr txBox="1"/>
      </xdr:nvSpPr>
      <xdr:spPr>
        <a:xfrm>
          <a:off x="13131800" y="317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富山県黒部市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41,802
41,448
426.31
20,637,341
19,916,081
517,345
12,332,915
30,233,021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110.3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ja-JP" sz="1300">
              <a:solidFill>
                <a:schemeClr val="dk1"/>
              </a:solidFill>
              <a:effectLst/>
              <a:latin typeface="+mj-ea"/>
              <a:ea typeface="+mj-ea"/>
              <a:cs typeface="+mn-cs"/>
            </a:rPr>
            <a:t>職員適正化計画に基づく配置見直し等により平成</a:t>
          </a:r>
          <a:r>
            <a:rPr kumimoji="1" lang="en-US" altLang="ja-JP" sz="1300">
              <a:solidFill>
                <a:schemeClr val="dk1"/>
              </a:solidFill>
              <a:effectLst/>
              <a:latin typeface="+mj-ea"/>
              <a:ea typeface="+mj-ea"/>
              <a:cs typeface="+mn-cs"/>
            </a:rPr>
            <a:t>19</a:t>
          </a:r>
          <a:r>
            <a:rPr kumimoji="1" lang="ja-JP" altLang="ja-JP" sz="1300">
              <a:solidFill>
                <a:schemeClr val="dk1"/>
              </a:solidFill>
              <a:effectLst/>
              <a:latin typeface="+mj-ea"/>
              <a:ea typeface="+mj-ea"/>
              <a:cs typeface="+mn-cs"/>
            </a:rPr>
            <a:t>年度以降は平均値を下回っている。今後も引き続き、新たな職員適正化計画に基づく職員数や給与・手当の適正化によりコスト縮減を図っていく。</a:t>
          </a:r>
          <a:endParaRPr lang="ja-JP" altLang="ja-JP" sz="1300">
            <a:effectLst/>
            <a:latin typeface="+mj-ea"/>
            <a:ea typeface="+mj-ea"/>
          </a:endParaRPr>
        </a:p>
        <a:p>
          <a:r>
            <a:rPr kumimoji="1" lang="ja-JP" altLang="ja-JP" sz="1300">
              <a:solidFill>
                <a:schemeClr val="dk1"/>
              </a:solidFill>
              <a:effectLst/>
              <a:latin typeface="+mj-ea"/>
              <a:ea typeface="+mj-ea"/>
              <a:cs typeface="+mn-cs"/>
            </a:rPr>
            <a:t>　平成</a:t>
          </a:r>
          <a:r>
            <a:rPr kumimoji="1" lang="en-US" altLang="ja-JP" sz="1300">
              <a:solidFill>
                <a:schemeClr val="dk1"/>
              </a:solidFill>
              <a:effectLst/>
              <a:latin typeface="+mj-ea"/>
              <a:ea typeface="+mj-ea"/>
              <a:cs typeface="+mn-cs"/>
            </a:rPr>
            <a:t>25</a:t>
          </a:r>
          <a:r>
            <a:rPr kumimoji="1" lang="ja-JP" altLang="ja-JP" sz="1300">
              <a:solidFill>
                <a:schemeClr val="dk1"/>
              </a:solidFill>
              <a:effectLst/>
              <a:latin typeface="+mj-ea"/>
              <a:ea typeface="+mj-ea"/>
              <a:cs typeface="+mn-cs"/>
            </a:rPr>
            <a:t>年度以降、消防広域化により消防職員にかかる費用が人件費から補助費に移行したため、類団数値と差異が生じている。</a:t>
          </a:r>
          <a:endParaRPr lang="ja-JP" altLang="ja-JP" sz="1300">
            <a:effectLst/>
            <a:latin typeface="+mj-ea"/>
            <a:ea typeface="+mj-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161290</xdr:rowOff>
    </xdr:from>
    <xdr:to>
      <xdr:col>7</xdr:col>
      <xdr:colOff>15875</xdr:colOff>
      <xdr:row>34</xdr:row>
      <xdr:rowOff>27940</xdr:rowOff>
    </xdr:to>
    <xdr:cxnSp macro="">
      <xdr:nvCxnSpPr>
        <xdr:cNvPr id="66" name="直線コネクタ 65"/>
        <xdr:cNvCxnSpPr/>
      </xdr:nvCxnSpPr>
      <xdr:spPr>
        <a:xfrm flipV="1">
          <a:off x="3987800" y="58191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97807</xdr:rowOff>
    </xdr:from>
    <xdr:ext cx="762000" cy="259045"/>
    <xdr:sp macro="" textlink="">
      <xdr:nvSpPr>
        <xdr:cNvPr id="67" name="人件費平均値テキスト"/>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12700</xdr:rowOff>
    </xdr:from>
    <xdr:to>
      <xdr:col>5</xdr:col>
      <xdr:colOff>549275</xdr:colOff>
      <xdr:row>34</xdr:row>
      <xdr:rowOff>27940</xdr:rowOff>
    </xdr:to>
    <xdr:cxnSp macro="">
      <xdr:nvCxnSpPr>
        <xdr:cNvPr id="69" name="直線コネクタ 68"/>
        <xdr:cNvCxnSpPr/>
      </xdr:nvCxnSpPr>
      <xdr:spPr>
        <a:xfrm>
          <a:off x="3098800" y="5842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12700</xdr:rowOff>
    </xdr:from>
    <xdr:to>
      <xdr:col>4</xdr:col>
      <xdr:colOff>346075</xdr:colOff>
      <xdr:row>34</xdr:row>
      <xdr:rowOff>27940</xdr:rowOff>
    </xdr:to>
    <xdr:cxnSp macro="">
      <xdr:nvCxnSpPr>
        <xdr:cNvPr id="72" name="直線コネクタ 71"/>
        <xdr:cNvCxnSpPr/>
      </xdr:nvCxnSpPr>
      <xdr:spPr>
        <a:xfrm flipV="1">
          <a:off x="2209800" y="5842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71137</xdr:rowOff>
    </xdr:from>
    <xdr:ext cx="762000" cy="259045"/>
    <xdr:sp macro="" textlink="">
      <xdr:nvSpPr>
        <xdr:cNvPr id="74" name="テキスト ボックス 73"/>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27940</xdr:rowOff>
    </xdr:from>
    <xdr:to>
      <xdr:col>3</xdr:col>
      <xdr:colOff>142875</xdr:colOff>
      <xdr:row>36</xdr:row>
      <xdr:rowOff>50800</xdr:rowOff>
    </xdr:to>
    <xdr:cxnSp macro="">
      <xdr:nvCxnSpPr>
        <xdr:cNvPr id="75" name="直線コネクタ 74"/>
        <xdr:cNvCxnSpPr/>
      </xdr:nvCxnSpPr>
      <xdr:spPr>
        <a:xfrm flipV="1">
          <a:off x="1320800" y="585724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148590</xdr:rowOff>
    </xdr:from>
    <xdr:to>
      <xdr:col>3</xdr:col>
      <xdr:colOff>193675</xdr:colOff>
      <xdr:row>36</xdr:row>
      <xdr:rowOff>78740</xdr:rowOff>
    </xdr:to>
    <xdr:sp macro="" textlink="">
      <xdr:nvSpPr>
        <xdr:cNvPr id="76" name="フローチャート : 判断 75"/>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63517</xdr:rowOff>
    </xdr:from>
    <xdr:ext cx="762000" cy="259045"/>
    <xdr:sp macro="" textlink="">
      <xdr:nvSpPr>
        <xdr:cNvPr id="77" name="テキスト ボックス 76"/>
        <xdr:cNvSpPr txBox="1"/>
      </xdr:nvSpPr>
      <xdr:spPr>
        <a:xfrm>
          <a:off x="1828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83820</xdr:rowOff>
    </xdr:from>
    <xdr:to>
      <xdr:col>1</xdr:col>
      <xdr:colOff>676275</xdr:colOff>
      <xdr:row>37</xdr:row>
      <xdr:rowOff>13970</xdr:rowOff>
    </xdr:to>
    <xdr:sp macro="" textlink="">
      <xdr:nvSpPr>
        <xdr:cNvPr id="78" name="フローチャート :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170197</xdr:rowOff>
    </xdr:from>
    <xdr:ext cx="762000" cy="259045"/>
    <xdr:sp macro="" textlink="">
      <xdr:nvSpPr>
        <xdr:cNvPr id="79" name="テキスト ボックス 78"/>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110490</xdr:rowOff>
    </xdr:from>
    <xdr:to>
      <xdr:col>7</xdr:col>
      <xdr:colOff>66675</xdr:colOff>
      <xdr:row>34</xdr:row>
      <xdr:rowOff>40640</xdr:rowOff>
    </xdr:to>
    <xdr:sp macro="" textlink="">
      <xdr:nvSpPr>
        <xdr:cNvPr id="85" name="円/楕円 84"/>
        <xdr:cNvSpPr/>
      </xdr:nvSpPr>
      <xdr:spPr>
        <a:xfrm>
          <a:off x="47752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127017</xdr:rowOff>
    </xdr:from>
    <xdr:ext cx="762000" cy="259045"/>
    <xdr:sp macro="" textlink="">
      <xdr:nvSpPr>
        <xdr:cNvPr id="86" name="人件費該当値テキスト"/>
        <xdr:cNvSpPr txBox="1"/>
      </xdr:nvSpPr>
      <xdr:spPr>
        <a:xfrm>
          <a:off x="49149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148590</xdr:rowOff>
    </xdr:from>
    <xdr:to>
      <xdr:col>5</xdr:col>
      <xdr:colOff>600075</xdr:colOff>
      <xdr:row>34</xdr:row>
      <xdr:rowOff>78740</xdr:rowOff>
    </xdr:to>
    <xdr:sp macro="" textlink="">
      <xdr:nvSpPr>
        <xdr:cNvPr id="87" name="円/楕円 86"/>
        <xdr:cNvSpPr/>
      </xdr:nvSpPr>
      <xdr:spPr>
        <a:xfrm>
          <a:off x="3937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88917</xdr:rowOff>
    </xdr:from>
    <xdr:ext cx="736600" cy="259045"/>
    <xdr:sp macro="" textlink="">
      <xdr:nvSpPr>
        <xdr:cNvPr id="88" name="テキスト ボックス 87"/>
        <xdr:cNvSpPr txBox="1"/>
      </xdr:nvSpPr>
      <xdr:spPr>
        <a:xfrm>
          <a:off x="3606800" y="557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133350</xdr:rowOff>
    </xdr:from>
    <xdr:to>
      <xdr:col>4</xdr:col>
      <xdr:colOff>396875</xdr:colOff>
      <xdr:row>34</xdr:row>
      <xdr:rowOff>63500</xdr:rowOff>
    </xdr:to>
    <xdr:sp macro="" textlink="">
      <xdr:nvSpPr>
        <xdr:cNvPr id="89" name="円/楕円 88"/>
        <xdr:cNvSpPr/>
      </xdr:nvSpPr>
      <xdr:spPr>
        <a:xfrm>
          <a:off x="3048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73677</xdr:rowOff>
    </xdr:from>
    <xdr:ext cx="762000" cy="259045"/>
    <xdr:sp macro="" textlink="">
      <xdr:nvSpPr>
        <xdr:cNvPr id="90" name="テキスト ボックス 89"/>
        <xdr:cNvSpPr txBox="1"/>
      </xdr:nvSpPr>
      <xdr:spPr>
        <a:xfrm>
          <a:off x="2717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148590</xdr:rowOff>
    </xdr:from>
    <xdr:to>
      <xdr:col>3</xdr:col>
      <xdr:colOff>193675</xdr:colOff>
      <xdr:row>34</xdr:row>
      <xdr:rowOff>78740</xdr:rowOff>
    </xdr:to>
    <xdr:sp macro="" textlink="">
      <xdr:nvSpPr>
        <xdr:cNvPr id="91" name="円/楕円 90"/>
        <xdr:cNvSpPr/>
      </xdr:nvSpPr>
      <xdr:spPr>
        <a:xfrm>
          <a:off x="2159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88917</xdr:rowOff>
    </xdr:from>
    <xdr:ext cx="762000" cy="259045"/>
    <xdr:sp macro="" textlink="">
      <xdr:nvSpPr>
        <xdr:cNvPr id="92" name="テキスト ボックス 91"/>
        <xdr:cNvSpPr txBox="1"/>
      </xdr:nvSpPr>
      <xdr:spPr>
        <a:xfrm>
          <a:off x="1828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0</xdr:rowOff>
    </xdr:from>
    <xdr:to>
      <xdr:col>1</xdr:col>
      <xdr:colOff>676275</xdr:colOff>
      <xdr:row>36</xdr:row>
      <xdr:rowOff>101600</xdr:rowOff>
    </xdr:to>
    <xdr:sp macro="" textlink="">
      <xdr:nvSpPr>
        <xdr:cNvPr id="93" name="円/楕円 92"/>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111777</xdr:rowOff>
    </xdr:from>
    <xdr:ext cx="762000" cy="259045"/>
    <xdr:sp macro="" textlink="">
      <xdr:nvSpPr>
        <xdr:cNvPr id="94" name="テキスト ボックス 93"/>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経費比率が高くなっているのは、業務の民間委託を推進し、職員人件費から委託料へのシフトが起きているためである。今後、指定管理者制度の選定見直しを進める中で、委託先を民間企業へ広げていくことを通して、競争に伴う効果が出ることが見込まれ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63500</xdr:rowOff>
    </xdr:from>
    <xdr:to>
      <xdr:col>24</xdr:col>
      <xdr:colOff>31750</xdr:colOff>
      <xdr:row>16</xdr:row>
      <xdr:rowOff>88900</xdr:rowOff>
    </xdr:to>
    <xdr:cxnSp macro="">
      <xdr:nvCxnSpPr>
        <xdr:cNvPr id="127" name="直線コネクタ 126"/>
        <xdr:cNvCxnSpPr/>
      </xdr:nvCxnSpPr>
      <xdr:spPr>
        <a:xfrm>
          <a:off x="15671800" y="2806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120650</xdr:rowOff>
    </xdr:from>
    <xdr:to>
      <xdr:col>22</xdr:col>
      <xdr:colOff>565150</xdr:colOff>
      <xdr:row>16</xdr:row>
      <xdr:rowOff>63500</xdr:rowOff>
    </xdr:to>
    <xdr:cxnSp macro="">
      <xdr:nvCxnSpPr>
        <xdr:cNvPr id="130" name="直線コネクタ 129"/>
        <xdr:cNvCxnSpPr/>
      </xdr:nvCxnSpPr>
      <xdr:spPr>
        <a:xfrm>
          <a:off x="14782800" y="2692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120650</xdr:rowOff>
    </xdr:from>
    <xdr:to>
      <xdr:col>21</xdr:col>
      <xdr:colOff>361950</xdr:colOff>
      <xdr:row>15</xdr:row>
      <xdr:rowOff>120650</xdr:rowOff>
    </xdr:to>
    <xdr:cxnSp macro="">
      <xdr:nvCxnSpPr>
        <xdr:cNvPr id="133" name="直線コネクタ 132"/>
        <xdr:cNvCxnSpPr/>
      </xdr:nvCxnSpPr>
      <xdr:spPr>
        <a:xfrm>
          <a:off x="13893800" y="269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6350</xdr:rowOff>
    </xdr:from>
    <xdr:to>
      <xdr:col>21</xdr:col>
      <xdr:colOff>412750</xdr:colOff>
      <xdr:row>17</xdr:row>
      <xdr:rowOff>107950</xdr:rowOff>
    </xdr:to>
    <xdr:sp macro="" textlink="">
      <xdr:nvSpPr>
        <xdr:cNvPr id="134" name="フローチャート : 判断 133"/>
        <xdr:cNvSpPr/>
      </xdr:nvSpPr>
      <xdr:spPr>
        <a:xfrm>
          <a:off x="14732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92727</xdr:rowOff>
    </xdr:from>
    <xdr:ext cx="762000" cy="259045"/>
    <xdr:sp macro="" textlink="">
      <xdr:nvSpPr>
        <xdr:cNvPr id="135" name="テキスト ボックス 134"/>
        <xdr:cNvSpPr txBox="1"/>
      </xdr:nvSpPr>
      <xdr:spPr>
        <a:xfrm>
          <a:off x="14401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82550</xdr:rowOff>
    </xdr:from>
    <xdr:to>
      <xdr:col>20</xdr:col>
      <xdr:colOff>158750</xdr:colOff>
      <xdr:row>15</xdr:row>
      <xdr:rowOff>120650</xdr:rowOff>
    </xdr:to>
    <xdr:cxnSp macro="">
      <xdr:nvCxnSpPr>
        <xdr:cNvPr id="136" name="直線コネクタ 135"/>
        <xdr:cNvCxnSpPr/>
      </xdr:nvCxnSpPr>
      <xdr:spPr>
        <a:xfrm>
          <a:off x="13004800" y="2654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101600</xdr:rowOff>
    </xdr:from>
    <xdr:to>
      <xdr:col>20</xdr:col>
      <xdr:colOff>209550</xdr:colOff>
      <xdr:row>17</xdr:row>
      <xdr:rowOff>31750</xdr:rowOff>
    </xdr:to>
    <xdr:sp macro="" textlink="">
      <xdr:nvSpPr>
        <xdr:cNvPr id="137" name="フローチャート : 判断 136"/>
        <xdr:cNvSpPr/>
      </xdr:nvSpPr>
      <xdr:spPr>
        <a:xfrm>
          <a:off x="13843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16527</xdr:rowOff>
    </xdr:from>
    <xdr:ext cx="762000" cy="259045"/>
    <xdr:sp macro="" textlink="">
      <xdr:nvSpPr>
        <xdr:cNvPr id="138" name="テキスト ボックス 137"/>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165100</xdr:rowOff>
    </xdr:from>
    <xdr:to>
      <xdr:col>19</xdr:col>
      <xdr:colOff>6350</xdr:colOff>
      <xdr:row>17</xdr:row>
      <xdr:rowOff>95250</xdr:rowOff>
    </xdr:to>
    <xdr:sp macro="" textlink="">
      <xdr:nvSpPr>
        <xdr:cNvPr id="139" name="フローチャート : 判断 138"/>
        <xdr:cNvSpPr/>
      </xdr:nvSpPr>
      <xdr:spPr>
        <a:xfrm>
          <a:off x="12954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80027</xdr:rowOff>
    </xdr:from>
    <xdr:ext cx="762000" cy="259045"/>
    <xdr:sp macro="" textlink="">
      <xdr:nvSpPr>
        <xdr:cNvPr id="140" name="テキスト ボックス 139"/>
        <xdr:cNvSpPr txBox="1"/>
      </xdr:nvSpPr>
      <xdr:spPr>
        <a:xfrm>
          <a:off x="12623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46" name="円/楕円 145"/>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54627</xdr:rowOff>
    </xdr:from>
    <xdr:ext cx="762000" cy="259045"/>
    <xdr:sp macro="" textlink="">
      <xdr:nvSpPr>
        <xdr:cNvPr id="147"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12700</xdr:rowOff>
    </xdr:from>
    <xdr:to>
      <xdr:col>22</xdr:col>
      <xdr:colOff>615950</xdr:colOff>
      <xdr:row>16</xdr:row>
      <xdr:rowOff>114300</xdr:rowOff>
    </xdr:to>
    <xdr:sp macro="" textlink="">
      <xdr:nvSpPr>
        <xdr:cNvPr id="148" name="円/楕円 147"/>
        <xdr:cNvSpPr/>
      </xdr:nvSpPr>
      <xdr:spPr>
        <a:xfrm>
          <a:off x="15621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124477</xdr:rowOff>
    </xdr:from>
    <xdr:ext cx="736600" cy="259045"/>
    <xdr:sp macro="" textlink="">
      <xdr:nvSpPr>
        <xdr:cNvPr id="149" name="テキスト ボックス 148"/>
        <xdr:cNvSpPr txBox="1"/>
      </xdr:nvSpPr>
      <xdr:spPr>
        <a:xfrm>
          <a:off x="15290800" y="252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69850</xdr:rowOff>
    </xdr:from>
    <xdr:to>
      <xdr:col>21</xdr:col>
      <xdr:colOff>412750</xdr:colOff>
      <xdr:row>16</xdr:row>
      <xdr:rowOff>0</xdr:rowOff>
    </xdr:to>
    <xdr:sp macro="" textlink="">
      <xdr:nvSpPr>
        <xdr:cNvPr id="150" name="円/楕円 149"/>
        <xdr:cNvSpPr/>
      </xdr:nvSpPr>
      <xdr:spPr>
        <a:xfrm>
          <a:off x="14732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10177</xdr:rowOff>
    </xdr:from>
    <xdr:ext cx="762000" cy="259045"/>
    <xdr:sp macro="" textlink="">
      <xdr:nvSpPr>
        <xdr:cNvPr id="151" name="テキスト ボックス 150"/>
        <xdr:cNvSpPr txBox="1"/>
      </xdr:nvSpPr>
      <xdr:spPr>
        <a:xfrm>
          <a:off x="1440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69850</xdr:rowOff>
    </xdr:from>
    <xdr:to>
      <xdr:col>20</xdr:col>
      <xdr:colOff>209550</xdr:colOff>
      <xdr:row>16</xdr:row>
      <xdr:rowOff>0</xdr:rowOff>
    </xdr:to>
    <xdr:sp macro="" textlink="">
      <xdr:nvSpPr>
        <xdr:cNvPr id="152" name="円/楕円 151"/>
        <xdr:cNvSpPr/>
      </xdr:nvSpPr>
      <xdr:spPr>
        <a:xfrm>
          <a:off x="13843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10177</xdr:rowOff>
    </xdr:from>
    <xdr:ext cx="762000" cy="259045"/>
    <xdr:sp macro="" textlink="">
      <xdr:nvSpPr>
        <xdr:cNvPr id="153" name="テキスト ボックス 152"/>
        <xdr:cNvSpPr txBox="1"/>
      </xdr:nvSpPr>
      <xdr:spPr>
        <a:xfrm>
          <a:off x="13512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31750</xdr:rowOff>
    </xdr:from>
    <xdr:to>
      <xdr:col>19</xdr:col>
      <xdr:colOff>6350</xdr:colOff>
      <xdr:row>15</xdr:row>
      <xdr:rowOff>133350</xdr:rowOff>
    </xdr:to>
    <xdr:sp macro="" textlink="">
      <xdr:nvSpPr>
        <xdr:cNvPr id="154" name="円/楕円 153"/>
        <xdr:cNvSpPr/>
      </xdr:nvSpPr>
      <xdr:spPr>
        <a:xfrm>
          <a:off x="12954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143527</xdr:rowOff>
    </xdr:from>
    <xdr:ext cx="762000" cy="259045"/>
    <xdr:sp macro="" textlink="">
      <xdr:nvSpPr>
        <xdr:cNvPr id="155" name="テキスト ボックス 154"/>
        <xdr:cNvSpPr txBox="1"/>
      </xdr:nvSpPr>
      <xdr:spPr>
        <a:xfrm>
          <a:off x="126238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上昇傾向にある要因として、障害者給付費や保育所運営経費の額が大幅に膨らんでいること等があげられる。これは新制度体系への移行に伴うサービス提供の増加によるものであ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167822</xdr:rowOff>
    </xdr:from>
    <xdr:to>
      <xdr:col>7</xdr:col>
      <xdr:colOff>15875</xdr:colOff>
      <xdr:row>56</xdr:row>
      <xdr:rowOff>12700</xdr:rowOff>
    </xdr:to>
    <xdr:cxnSp macro="">
      <xdr:nvCxnSpPr>
        <xdr:cNvPr id="190" name="直線コネクタ 189"/>
        <xdr:cNvCxnSpPr/>
      </xdr:nvCxnSpPr>
      <xdr:spPr>
        <a:xfrm flipV="1">
          <a:off x="3987800" y="95975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91"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53522</xdr:rowOff>
    </xdr:from>
    <xdr:to>
      <xdr:col>5</xdr:col>
      <xdr:colOff>549275</xdr:colOff>
      <xdr:row>56</xdr:row>
      <xdr:rowOff>12700</xdr:rowOff>
    </xdr:to>
    <xdr:cxnSp macro="">
      <xdr:nvCxnSpPr>
        <xdr:cNvPr id="193" name="直線コネクタ 192"/>
        <xdr:cNvCxnSpPr/>
      </xdr:nvCxnSpPr>
      <xdr:spPr>
        <a:xfrm>
          <a:off x="3098800" y="94832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195" name="テキスト ボックス 194"/>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53522</xdr:rowOff>
    </xdr:from>
    <xdr:to>
      <xdr:col>4</xdr:col>
      <xdr:colOff>346075</xdr:colOff>
      <xdr:row>55</xdr:row>
      <xdr:rowOff>118835</xdr:rowOff>
    </xdr:to>
    <xdr:cxnSp macro="">
      <xdr:nvCxnSpPr>
        <xdr:cNvPr id="196" name="直線コネクタ 195"/>
        <xdr:cNvCxnSpPr/>
      </xdr:nvCxnSpPr>
      <xdr:spPr>
        <a:xfrm flipV="1">
          <a:off x="2209800" y="94832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10885</xdr:rowOff>
    </xdr:from>
    <xdr:to>
      <xdr:col>4</xdr:col>
      <xdr:colOff>396875</xdr:colOff>
      <xdr:row>56</xdr:row>
      <xdr:rowOff>112485</xdr:rowOff>
    </xdr:to>
    <xdr:sp macro="" textlink="">
      <xdr:nvSpPr>
        <xdr:cNvPr id="197" name="フローチャート : 判断 196"/>
        <xdr:cNvSpPr/>
      </xdr:nvSpPr>
      <xdr:spPr>
        <a:xfrm>
          <a:off x="3048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97262</xdr:rowOff>
    </xdr:from>
    <xdr:ext cx="762000" cy="259045"/>
    <xdr:sp macro="" textlink="">
      <xdr:nvSpPr>
        <xdr:cNvPr id="198" name="テキスト ボックス 197"/>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37193</xdr:rowOff>
    </xdr:from>
    <xdr:to>
      <xdr:col>3</xdr:col>
      <xdr:colOff>142875</xdr:colOff>
      <xdr:row>55</xdr:row>
      <xdr:rowOff>118835</xdr:rowOff>
    </xdr:to>
    <xdr:cxnSp macro="">
      <xdr:nvCxnSpPr>
        <xdr:cNvPr id="199" name="直線コネクタ 198"/>
        <xdr:cNvCxnSpPr/>
      </xdr:nvCxnSpPr>
      <xdr:spPr>
        <a:xfrm>
          <a:off x="1320800" y="94669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10885</xdr:rowOff>
    </xdr:from>
    <xdr:to>
      <xdr:col>3</xdr:col>
      <xdr:colOff>193675</xdr:colOff>
      <xdr:row>56</xdr:row>
      <xdr:rowOff>112485</xdr:rowOff>
    </xdr:to>
    <xdr:sp macro="" textlink="">
      <xdr:nvSpPr>
        <xdr:cNvPr id="200" name="フローチャート : 判断 199"/>
        <xdr:cNvSpPr/>
      </xdr:nvSpPr>
      <xdr:spPr>
        <a:xfrm>
          <a:off x="2159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97262</xdr:rowOff>
    </xdr:from>
    <xdr:ext cx="762000" cy="259045"/>
    <xdr:sp macro="" textlink="">
      <xdr:nvSpPr>
        <xdr:cNvPr id="201" name="テキスト ボックス 200"/>
        <xdr:cNvSpPr txBox="1"/>
      </xdr:nvSpPr>
      <xdr:spPr>
        <a:xfrm>
          <a:off x="1828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117022</xdr:rowOff>
    </xdr:from>
    <xdr:to>
      <xdr:col>1</xdr:col>
      <xdr:colOff>676275</xdr:colOff>
      <xdr:row>56</xdr:row>
      <xdr:rowOff>47172</xdr:rowOff>
    </xdr:to>
    <xdr:sp macro="" textlink="">
      <xdr:nvSpPr>
        <xdr:cNvPr id="202" name="フローチャート : 判断 201"/>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31949</xdr:rowOff>
    </xdr:from>
    <xdr:ext cx="762000" cy="259045"/>
    <xdr:sp macro="" textlink="">
      <xdr:nvSpPr>
        <xdr:cNvPr id="203" name="テキスト ボックス 202"/>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209" name="円/楕円 208"/>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133549</xdr:rowOff>
    </xdr:from>
    <xdr:ext cx="762000" cy="259045"/>
    <xdr:sp macro="" textlink="">
      <xdr:nvSpPr>
        <xdr:cNvPr id="210" name="扶助費該当値テキスト"/>
        <xdr:cNvSpPr txBox="1"/>
      </xdr:nvSpPr>
      <xdr:spPr>
        <a:xfrm>
          <a:off x="4914900" y="939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11" name="円/楕円 210"/>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212" name="テキスト ボックス 211"/>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2722</xdr:rowOff>
    </xdr:from>
    <xdr:to>
      <xdr:col>4</xdr:col>
      <xdr:colOff>396875</xdr:colOff>
      <xdr:row>55</xdr:row>
      <xdr:rowOff>104322</xdr:rowOff>
    </xdr:to>
    <xdr:sp macro="" textlink="">
      <xdr:nvSpPr>
        <xdr:cNvPr id="213" name="円/楕円 212"/>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214" name="テキスト ボックス 213"/>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68035</xdr:rowOff>
    </xdr:from>
    <xdr:to>
      <xdr:col>3</xdr:col>
      <xdr:colOff>193675</xdr:colOff>
      <xdr:row>55</xdr:row>
      <xdr:rowOff>169635</xdr:rowOff>
    </xdr:to>
    <xdr:sp macro="" textlink="">
      <xdr:nvSpPr>
        <xdr:cNvPr id="215" name="円/楕円 214"/>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16" name="テキスト ボックス 215"/>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7" name="円/楕円 216"/>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98170</xdr:rowOff>
    </xdr:from>
    <xdr:ext cx="762000" cy="259045"/>
    <xdr:sp macro="" textlink="">
      <xdr:nvSpPr>
        <xdr:cNvPr id="218" name="テキスト ボックス 217"/>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その他に係る経常収支比率の要因の主なものは繰出金に係るものが大きい。法非適用の特別会計での赤字補てんに係る繰入が必要となっている。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42091</xdr:rowOff>
    </xdr:from>
    <xdr:to>
      <xdr:col>24</xdr:col>
      <xdr:colOff>31750</xdr:colOff>
      <xdr:row>54</xdr:row>
      <xdr:rowOff>100874</xdr:rowOff>
    </xdr:to>
    <xdr:cxnSp macro="">
      <xdr:nvCxnSpPr>
        <xdr:cNvPr id="253" name="直線コネクタ 252"/>
        <xdr:cNvCxnSpPr/>
      </xdr:nvCxnSpPr>
      <xdr:spPr>
        <a:xfrm flipV="1">
          <a:off x="15671800" y="9300391"/>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71137</xdr:rowOff>
    </xdr:from>
    <xdr:ext cx="762000" cy="259045"/>
    <xdr:sp macro="" textlink="">
      <xdr:nvSpPr>
        <xdr:cNvPr id="254"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29028</xdr:rowOff>
    </xdr:from>
    <xdr:to>
      <xdr:col>22</xdr:col>
      <xdr:colOff>565150</xdr:colOff>
      <xdr:row>54</xdr:row>
      <xdr:rowOff>100874</xdr:rowOff>
    </xdr:to>
    <xdr:cxnSp macro="">
      <xdr:nvCxnSpPr>
        <xdr:cNvPr id="256" name="直線コネクタ 255"/>
        <xdr:cNvCxnSpPr/>
      </xdr:nvCxnSpPr>
      <xdr:spPr>
        <a:xfrm>
          <a:off x="14782800" y="9287328"/>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40277</xdr:rowOff>
    </xdr:from>
    <xdr:to>
      <xdr:col>22</xdr:col>
      <xdr:colOff>615950</xdr:colOff>
      <xdr:row>56</xdr:row>
      <xdr:rowOff>141877</xdr:rowOff>
    </xdr:to>
    <xdr:sp macro="" textlink="">
      <xdr:nvSpPr>
        <xdr:cNvPr id="257" name="フローチャート : 判断 256"/>
        <xdr:cNvSpPr/>
      </xdr:nvSpPr>
      <xdr:spPr>
        <a:xfrm>
          <a:off x="15621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126654</xdr:rowOff>
    </xdr:from>
    <xdr:ext cx="736600" cy="259045"/>
    <xdr:sp macro="" textlink="">
      <xdr:nvSpPr>
        <xdr:cNvPr id="258" name="テキスト ボックス 257"/>
        <xdr:cNvSpPr txBox="1"/>
      </xdr:nvSpPr>
      <xdr:spPr>
        <a:xfrm>
          <a:off x="15290800" y="9727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22497</xdr:rowOff>
    </xdr:from>
    <xdr:to>
      <xdr:col>21</xdr:col>
      <xdr:colOff>361950</xdr:colOff>
      <xdr:row>54</xdr:row>
      <xdr:rowOff>29028</xdr:rowOff>
    </xdr:to>
    <xdr:cxnSp macro="">
      <xdr:nvCxnSpPr>
        <xdr:cNvPr id="259" name="直線コネクタ 258"/>
        <xdr:cNvCxnSpPr/>
      </xdr:nvCxnSpPr>
      <xdr:spPr>
        <a:xfrm>
          <a:off x="13893800" y="928079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1088</xdr:rowOff>
    </xdr:from>
    <xdr:to>
      <xdr:col>21</xdr:col>
      <xdr:colOff>412750</xdr:colOff>
      <xdr:row>56</xdr:row>
      <xdr:rowOff>102688</xdr:rowOff>
    </xdr:to>
    <xdr:sp macro="" textlink="">
      <xdr:nvSpPr>
        <xdr:cNvPr id="260" name="フローチャート : 判断 259"/>
        <xdr:cNvSpPr/>
      </xdr:nvSpPr>
      <xdr:spPr>
        <a:xfrm>
          <a:off x="14732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87465</xdr:rowOff>
    </xdr:from>
    <xdr:ext cx="762000" cy="259045"/>
    <xdr:sp macro="" textlink="">
      <xdr:nvSpPr>
        <xdr:cNvPr id="261" name="テキスト ボックス 260"/>
        <xdr:cNvSpPr txBox="1"/>
      </xdr:nvSpPr>
      <xdr:spPr>
        <a:xfrm>
          <a:off x="14401800" y="968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15966</xdr:rowOff>
    </xdr:from>
    <xdr:to>
      <xdr:col>20</xdr:col>
      <xdr:colOff>158750</xdr:colOff>
      <xdr:row>54</xdr:row>
      <xdr:rowOff>22497</xdr:rowOff>
    </xdr:to>
    <xdr:cxnSp macro="">
      <xdr:nvCxnSpPr>
        <xdr:cNvPr id="262" name="直線コネクタ 261"/>
        <xdr:cNvCxnSpPr/>
      </xdr:nvCxnSpPr>
      <xdr:spPr>
        <a:xfrm>
          <a:off x="13004800" y="927426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139881</xdr:rowOff>
    </xdr:from>
    <xdr:to>
      <xdr:col>20</xdr:col>
      <xdr:colOff>209550</xdr:colOff>
      <xdr:row>56</xdr:row>
      <xdr:rowOff>70031</xdr:rowOff>
    </xdr:to>
    <xdr:sp macro="" textlink="">
      <xdr:nvSpPr>
        <xdr:cNvPr id="263" name="フローチャート : 判断 262"/>
        <xdr:cNvSpPr/>
      </xdr:nvSpPr>
      <xdr:spPr>
        <a:xfrm>
          <a:off x="13843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54808</xdr:rowOff>
    </xdr:from>
    <xdr:ext cx="762000" cy="259045"/>
    <xdr:sp macro="" textlink="">
      <xdr:nvSpPr>
        <xdr:cNvPr id="264" name="テキスト ボックス 263"/>
        <xdr:cNvSpPr txBox="1"/>
      </xdr:nvSpPr>
      <xdr:spPr>
        <a:xfrm>
          <a:off x="13512800" y="96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87630</xdr:rowOff>
    </xdr:from>
    <xdr:to>
      <xdr:col>19</xdr:col>
      <xdr:colOff>6350</xdr:colOff>
      <xdr:row>56</xdr:row>
      <xdr:rowOff>17780</xdr:rowOff>
    </xdr:to>
    <xdr:sp macro="" textlink="">
      <xdr:nvSpPr>
        <xdr:cNvPr id="265" name="フローチャート : 判断 264"/>
        <xdr:cNvSpPr/>
      </xdr:nvSpPr>
      <xdr:spPr>
        <a:xfrm>
          <a:off x="12954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2557</xdr:rowOff>
    </xdr:from>
    <xdr:ext cx="762000" cy="259045"/>
    <xdr:sp macro="" textlink="">
      <xdr:nvSpPr>
        <xdr:cNvPr id="266" name="テキスト ボックス 265"/>
        <xdr:cNvSpPr txBox="1"/>
      </xdr:nvSpPr>
      <xdr:spPr>
        <a:xfrm>
          <a:off x="12623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162741</xdr:rowOff>
    </xdr:from>
    <xdr:to>
      <xdr:col>24</xdr:col>
      <xdr:colOff>82550</xdr:colOff>
      <xdr:row>54</xdr:row>
      <xdr:rowOff>92891</xdr:rowOff>
    </xdr:to>
    <xdr:sp macro="" textlink="">
      <xdr:nvSpPr>
        <xdr:cNvPr id="272" name="円/楕円 271"/>
        <xdr:cNvSpPr/>
      </xdr:nvSpPr>
      <xdr:spPr>
        <a:xfrm>
          <a:off x="16459200" y="924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7818</xdr:rowOff>
    </xdr:from>
    <xdr:ext cx="762000" cy="259045"/>
    <xdr:sp macro="" textlink="">
      <xdr:nvSpPr>
        <xdr:cNvPr id="273" name="その他該当値テキスト"/>
        <xdr:cNvSpPr txBox="1"/>
      </xdr:nvSpPr>
      <xdr:spPr>
        <a:xfrm>
          <a:off x="16598900" y="909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50074</xdr:rowOff>
    </xdr:from>
    <xdr:to>
      <xdr:col>22</xdr:col>
      <xdr:colOff>615950</xdr:colOff>
      <xdr:row>54</xdr:row>
      <xdr:rowOff>151674</xdr:rowOff>
    </xdr:to>
    <xdr:sp macro="" textlink="">
      <xdr:nvSpPr>
        <xdr:cNvPr id="274" name="円/楕円 273"/>
        <xdr:cNvSpPr/>
      </xdr:nvSpPr>
      <xdr:spPr>
        <a:xfrm>
          <a:off x="15621000" y="93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161851</xdr:rowOff>
    </xdr:from>
    <xdr:ext cx="736600" cy="259045"/>
    <xdr:sp macro="" textlink="">
      <xdr:nvSpPr>
        <xdr:cNvPr id="275" name="テキスト ボックス 274"/>
        <xdr:cNvSpPr txBox="1"/>
      </xdr:nvSpPr>
      <xdr:spPr>
        <a:xfrm>
          <a:off x="15290800" y="9077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149678</xdr:rowOff>
    </xdr:from>
    <xdr:to>
      <xdr:col>21</xdr:col>
      <xdr:colOff>412750</xdr:colOff>
      <xdr:row>54</xdr:row>
      <xdr:rowOff>79828</xdr:rowOff>
    </xdr:to>
    <xdr:sp macro="" textlink="">
      <xdr:nvSpPr>
        <xdr:cNvPr id="276" name="円/楕円 275"/>
        <xdr:cNvSpPr/>
      </xdr:nvSpPr>
      <xdr:spPr>
        <a:xfrm>
          <a:off x="14732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90005</xdr:rowOff>
    </xdr:from>
    <xdr:ext cx="762000" cy="259045"/>
    <xdr:sp macro="" textlink="">
      <xdr:nvSpPr>
        <xdr:cNvPr id="277" name="テキスト ボックス 276"/>
        <xdr:cNvSpPr txBox="1"/>
      </xdr:nvSpPr>
      <xdr:spPr>
        <a:xfrm>
          <a:off x="14401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143147</xdr:rowOff>
    </xdr:from>
    <xdr:to>
      <xdr:col>20</xdr:col>
      <xdr:colOff>209550</xdr:colOff>
      <xdr:row>54</xdr:row>
      <xdr:rowOff>73297</xdr:rowOff>
    </xdr:to>
    <xdr:sp macro="" textlink="">
      <xdr:nvSpPr>
        <xdr:cNvPr id="278" name="円/楕円 277"/>
        <xdr:cNvSpPr/>
      </xdr:nvSpPr>
      <xdr:spPr>
        <a:xfrm>
          <a:off x="13843000" y="922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83474</xdr:rowOff>
    </xdr:from>
    <xdr:ext cx="762000" cy="259045"/>
    <xdr:sp macro="" textlink="">
      <xdr:nvSpPr>
        <xdr:cNvPr id="279" name="テキスト ボックス 278"/>
        <xdr:cNvSpPr txBox="1"/>
      </xdr:nvSpPr>
      <xdr:spPr>
        <a:xfrm>
          <a:off x="13512800" y="899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136616</xdr:rowOff>
    </xdr:from>
    <xdr:to>
      <xdr:col>19</xdr:col>
      <xdr:colOff>6350</xdr:colOff>
      <xdr:row>54</xdr:row>
      <xdr:rowOff>66766</xdr:rowOff>
    </xdr:to>
    <xdr:sp macro="" textlink="">
      <xdr:nvSpPr>
        <xdr:cNvPr id="280" name="円/楕円 279"/>
        <xdr:cNvSpPr/>
      </xdr:nvSpPr>
      <xdr:spPr>
        <a:xfrm>
          <a:off x="12954000" y="922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76943</xdr:rowOff>
    </xdr:from>
    <xdr:ext cx="762000" cy="259045"/>
    <xdr:sp macro="" textlink="">
      <xdr:nvSpPr>
        <xdr:cNvPr id="281" name="テキスト ボックス 280"/>
        <xdr:cNvSpPr txBox="1"/>
      </xdr:nvSpPr>
      <xdr:spPr>
        <a:xfrm>
          <a:off x="12623800" y="899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補助費に係る経常収支比率の要因は、各種団体への補助金が多額になっているためである。予算編成時には補助金評価シートによる補助金交付の見直しを実施しており、補助金交付の適正化を図っている。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92710</xdr:rowOff>
    </xdr:from>
    <xdr:to>
      <xdr:col>24</xdr:col>
      <xdr:colOff>31750</xdr:colOff>
      <xdr:row>38</xdr:row>
      <xdr:rowOff>49276</xdr:rowOff>
    </xdr:to>
    <xdr:cxnSp macro="">
      <xdr:nvCxnSpPr>
        <xdr:cNvPr id="311" name="直線コネクタ 310"/>
        <xdr:cNvCxnSpPr/>
      </xdr:nvCxnSpPr>
      <xdr:spPr>
        <a:xfrm>
          <a:off x="15671800" y="643636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101871</xdr:rowOff>
    </xdr:from>
    <xdr:ext cx="762000" cy="259045"/>
    <xdr:sp macro="" textlink="">
      <xdr:nvSpPr>
        <xdr:cNvPr id="312"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92710</xdr:rowOff>
    </xdr:from>
    <xdr:to>
      <xdr:col>22</xdr:col>
      <xdr:colOff>565150</xdr:colOff>
      <xdr:row>37</xdr:row>
      <xdr:rowOff>120142</xdr:rowOff>
    </xdr:to>
    <xdr:cxnSp macro="">
      <xdr:nvCxnSpPr>
        <xdr:cNvPr id="314" name="直線コネクタ 313"/>
        <xdr:cNvCxnSpPr/>
      </xdr:nvCxnSpPr>
      <xdr:spPr>
        <a:xfrm flipV="1">
          <a:off x="14782800" y="64363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5" name="フローチャート : 判断 314"/>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160545</xdr:rowOff>
    </xdr:from>
    <xdr:ext cx="736600" cy="259045"/>
    <xdr:sp macro="" textlink="">
      <xdr:nvSpPr>
        <xdr:cNvPr id="316" name="テキスト ボックス 315"/>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120142</xdr:rowOff>
    </xdr:from>
    <xdr:to>
      <xdr:col>21</xdr:col>
      <xdr:colOff>361950</xdr:colOff>
      <xdr:row>37</xdr:row>
      <xdr:rowOff>170434</xdr:rowOff>
    </xdr:to>
    <xdr:cxnSp macro="">
      <xdr:nvCxnSpPr>
        <xdr:cNvPr id="317" name="直線コネクタ 316"/>
        <xdr:cNvCxnSpPr/>
      </xdr:nvCxnSpPr>
      <xdr:spPr>
        <a:xfrm flipV="1">
          <a:off x="13893800" y="64637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8" name="フローチャート : 判断 317"/>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19" name="テキスト ボックス 318"/>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24130</xdr:rowOff>
    </xdr:from>
    <xdr:to>
      <xdr:col>20</xdr:col>
      <xdr:colOff>158750</xdr:colOff>
      <xdr:row>37</xdr:row>
      <xdr:rowOff>170434</xdr:rowOff>
    </xdr:to>
    <xdr:cxnSp macro="">
      <xdr:nvCxnSpPr>
        <xdr:cNvPr id="320" name="直線コネクタ 319"/>
        <xdr:cNvCxnSpPr/>
      </xdr:nvCxnSpPr>
      <xdr:spPr>
        <a:xfrm>
          <a:off x="13004800" y="636778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21" name="フローチャート : 判断 320"/>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160545</xdr:rowOff>
    </xdr:from>
    <xdr:ext cx="762000" cy="259045"/>
    <xdr:sp macro="" textlink="">
      <xdr:nvSpPr>
        <xdr:cNvPr id="322" name="テキスト ボックス 321"/>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23" name="フローチャート : 判断 322"/>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133113</xdr:rowOff>
    </xdr:from>
    <xdr:ext cx="762000" cy="259045"/>
    <xdr:sp macro="" textlink="">
      <xdr:nvSpPr>
        <xdr:cNvPr id="324" name="テキスト ボックス 323"/>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169926</xdr:rowOff>
    </xdr:from>
    <xdr:to>
      <xdr:col>24</xdr:col>
      <xdr:colOff>82550</xdr:colOff>
      <xdr:row>38</xdr:row>
      <xdr:rowOff>100076</xdr:rowOff>
    </xdr:to>
    <xdr:sp macro="" textlink="">
      <xdr:nvSpPr>
        <xdr:cNvPr id="330" name="円/楕円 329"/>
        <xdr:cNvSpPr/>
      </xdr:nvSpPr>
      <xdr:spPr>
        <a:xfrm>
          <a:off x="16459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142003</xdr:rowOff>
    </xdr:from>
    <xdr:ext cx="762000" cy="259045"/>
    <xdr:sp macro="" textlink="">
      <xdr:nvSpPr>
        <xdr:cNvPr id="331" name="補助費等該当値テキスト"/>
        <xdr:cNvSpPr txBox="1"/>
      </xdr:nvSpPr>
      <xdr:spPr>
        <a:xfrm>
          <a:off x="16598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41910</xdr:rowOff>
    </xdr:from>
    <xdr:to>
      <xdr:col>22</xdr:col>
      <xdr:colOff>615950</xdr:colOff>
      <xdr:row>37</xdr:row>
      <xdr:rowOff>143510</xdr:rowOff>
    </xdr:to>
    <xdr:sp macro="" textlink="">
      <xdr:nvSpPr>
        <xdr:cNvPr id="332" name="円/楕円 331"/>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128287</xdr:rowOff>
    </xdr:from>
    <xdr:ext cx="736600" cy="259045"/>
    <xdr:sp macro="" textlink="">
      <xdr:nvSpPr>
        <xdr:cNvPr id="333" name="テキスト ボックス 332"/>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69342</xdr:rowOff>
    </xdr:from>
    <xdr:to>
      <xdr:col>21</xdr:col>
      <xdr:colOff>412750</xdr:colOff>
      <xdr:row>37</xdr:row>
      <xdr:rowOff>170942</xdr:rowOff>
    </xdr:to>
    <xdr:sp macro="" textlink="">
      <xdr:nvSpPr>
        <xdr:cNvPr id="334" name="円/楕円 333"/>
        <xdr:cNvSpPr/>
      </xdr:nvSpPr>
      <xdr:spPr>
        <a:xfrm>
          <a:off x="14732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155719</xdr:rowOff>
    </xdr:from>
    <xdr:ext cx="762000" cy="259045"/>
    <xdr:sp macro="" textlink="">
      <xdr:nvSpPr>
        <xdr:cNvPr id="335" name="テキスト ボックス 334"/>
        <xdr:cNvSpPr txBox="1"/>
      </xdr:nvSpPr>
      <xdr:spPr>
        <a:xfrm>
          <a:off x="14401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119634</xdr:rowOff>
    </xdr:from>
    <xdr:to>
      <xdr:col>20</xdr:col>
      <xdr:colOff>209550</xdr:colOff>
      <xdr:row>38</xdr:row>
      <xdr:rowOff>49785</xdr:rowOff>
    </xdr:to>
    <xdr:sp macro="" textlink="">
      <xdr:nvSpPr>
        <xdr:cNvPr id="336" name="円/楕円 335"/>
        <xdr:cNvSpPr/>
      </xdr:nvSpPr>
      <xdr:spPr>
        <a:xfrm>
          <a:off x="13843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34561</xdr:rowOff>
    </xdr:from>
    <xdr:ext cx="762000" cy="259045"/>
    <xdr:sp macro="" textlink="">
      <xdr:nvSpPr>
        <xdr:cNvPr id="337" name="テキスト ボックス 336"/>
        <xdr:cNvSpPr txBox="1"/>
      </xdr:nvSpPr>
      <xdr:spPr>
        <a:xfrm>
          <a:off x="13512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38" name="円/楕円 337"/>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39" name="テキスト ボックス 338"/>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新幹線駅周辺整備事業や新庁舎建設事業などの大型整備事業がピークを迎えたこともあり、地方債の元利償還金は高く推移しているが、繰上償還の実施により公債費に充当する一般財源は類似団体と近似する水準となっている。今後も、新発債の抑制に努めるほか、受益者負担の見直しによる充当財源の確保により公債費の抑制に努めていく。</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5080</xdr:rowOff>
    </xdr:from>
    <xdr:to>
      <xdr:col>7</xdr:col>
      <xdr:colOff>15875</xdr:colOff>
      <xdr:row>76</xdr:row>
      <xdr:rowOff>104139</xdr:rowOff>
    </xdr:to>
    <xdr:cxnSp macro="">
      <xdr:nvCxnSpPr>
        <xdr:cNvPr id="372" name="直線コネクタ 371"/>
        <xdr:cNvCxnSpPr/>
      </xdr:nvCxnSpPr>
      <xdr:spPr>
        <a:xfrm flipV="1">
          <a:off x="3987800" y="13035280"/>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135907</xdr:rowOff>
    </xdr:from>
    <xdr:ext cx="762000" cy="259045"/>
    <xdr:sp macro="" textlink="">
      <xdr:nvSpPr>
        <xdr:cNvPr id="373" name="公債費平均値テキスト"/>
        <xdr:cNvSpPr txBox="1"/>
      </xdr:nvSpPr>
      <xdr:spPr>
        <a:xfrm>
          <a:off x="4914900" y="12994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104139</xdr:rowOff>
    </xdr:from>
    <xdr:to>
      <xdr:col>5</xdr:col>
      <xdr:colOff>549275</xdr:colOff>
      <xdr:row>76</xdr:row>
      <xdr:rowOff>134620</xdr:rowOff>
    </xdr:to>
    <xdr:cxnSp macro="">
      <xdr:nvCxnSpPr>
        <xdr:cNvPr id="375" name="直線コネクタ 374"/>
        <xdr:cNvCxnSpPr/>
      </xdr:nvCxnSpPr>
      <xdr:spPr>
        <a:xfrm flipV="1">
          <a:off x="3098800" y="131343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6" name="フローチャート : 判断 375"/>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96537</xdr:rowOff>
    </xdr:from>
    <xdr:ext cx="736600" cy="259045"/>
    <xdr:sp macro="" textlink="">
      <xdr:nvSpPr>
        <xdr:cNvPr id="377" name="テキスト ボックス 376"/>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134620</xdr:rowOff>
    </xdr:from>
    <xdr:to>
      <xdr:col>4</xdr:col>
      <xdr:colOff>346075</xdr:colOff>
      <xdr:row>76</xdr:row>
      <xdr:rowOff>157480</xdr:rowOff>
    </xdr:to>
    <xdr:cxnSp macro="">
      <xdr:nvCxnSpPr>
        <xdr:cNvPr id="378" name="直線コネクタ 377"/>
        <xdr:cNvCxnSpPr/>
      </xdr:nvCxnSpPr>
      <xdr:spPr>
        <a:xfrm flipV="1">
          <a:off x="2209800" y="13164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91439</xdr:rowOff>
    </xdr:from>
    <xdr:to>
      <xdr:col>4</xdr:col>
      <xdr:colOff>396875</xdr:colOff>
      <xdr:row>77</xdr:row>
      <xdr:rowOff>21589</xdr:rowOff>
    </xdr:to>
    <xdr:sp macro="" textlink="">
      <xdr:nvSpPr>
        <xdr:cNvPr id="379" name="フローチャート :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6366</xdr:rowOff>
    </xdr:from>
    <xdr:ext cx="762000" cy="259045"/>
    <xdr:sp macro="" textlink="">
      <xdr:nvSpPr>
        <xdr:cNvPr id="380" name="テキスト ボックス 379"/>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20320</xdr:rowOff>
    </xdr:from>
    <xdr:to>
      <xdr:col>3</xdr:col>
      <xdr:colOff>142875</xdr:colOff>
      <xdr:row>76</xdr:row>
      <xdr:rowOff>157480</xdr:rowOff>
    </xdr:to>
    <xdr:cxnSp macro="">
      <xdr:nvCxnSpPr>
        <xdr:cNvPr id="381" name="直線コネクタ 380"/>
        <xdr:cNvCxnSpPr/>
      </xdr:nvCxnSpPr>
      <xdr:spPr>
        <a:xfrm>
          <a:off x="1320800" y="130505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114300</xdr:rowOff>
    </xdr:from>
    <xdr:to>
      <xdr:col>3</xdr:col>
      <xdr:colOff>193675</xdr:colOff>
      <xdr:row>77</xdr:row>
      <xdr:rowOff>44450</xdr:rowOff>
    </xdr:to>
    <xdr:sp macro="" textlink="">
      <xdr:nvSpPr>
        <xdr:cNvPr id="382" name="フローチャート : 判断 381"/>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29227</xdr:rowOff>
    </xdr:from>
    <xdr:ext cx="762000" cy="259045"/>
    <xdr:sp macro="" textlink="">
      <xdr:nvSpPr>
        <xdr:cNvPr id="383" name="テキスト ボックス 382"/>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53339</xdr:rowOff>
    </xdr:from>
    <xdr:to>
      <xdr:col>1</xdr:col>
      <xdr:colOff>676275</xdr:colOff>
      <xdr:row>76</xdr:row>
      <xdr:rowOff>154939</xdr:rowOff>
    </xdr:to>
    <xdr:sp macro="" textlink="">
      <xdr:nvSpPr>
        <xdr:cNvPr id="384" name="フローチャート : 判断 383"/>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139716</xdr:rowOff>
    </xdr:from>
    <xdr:ext cx="762000" cy="259045"/>
    <xdr:sp macro="" textlink="">
      <xdr:nvSpPr>
        <xdr:cNvPr id="385" name="テキスト ボックス 384"/>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125730</xdr:rowOff>
    </xdr:from>
    <xdr:to>
      <xdr:col>7</xdr:col>
      <xdr:colOff>66675</xdr:colOff>
      <xdr:row>76</xdr:row>
      <xdr:rowOff>55880</xdr:rowOff>
    </xdr:to>
    <xdr:sp macro="" textlink="">
      <xdr:nvSpPr>
        <xdr:cNvPr id="391" name="円/楕円 390"/>
        <xdr:cNvSpPr/>
      </xdr:nvSpPr>
      <xdr:spPr>
        <a:xfrm>
          <a:off x="4775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142257</xdr:rowOff>
    </xdr:from>
    <xdr:ext cx="762000" cy="259045"/>
    <xdr:sp macro="" textlink="">
      <xdr:nvSpPr>
        <xdr:cNvPr id="392" name="公債費該当値テキスト"/>
        <xdr:cNvSpPr txBox="1"/>
      </xdr:nvSpPr>
      <xdr:spPr>
        <a:xfrm>
          <a:off x="49149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53339</xdr:rowOff>
    </xdr:from>
    <xdr:to>
      <xdr:col>5</xdr:col>
      <xdr:colOff>600075</xdr:colOff>
      <xdr:row>76</xdr:row>
      <xdr:rowOff>154939</xdr:rowOff>
    </xdr:to>
    <xdr:sp macro="" textlink="">
      <xdr:nvSpPr>
        <xdr:cNvPr id="393" name="円/楕円 392"/>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139716</xdr:rowOff>
    </xdr:from>
    <xdr:ext cx="736600" cy="259045"/>
    <xdr:sp macro="" textlink="">
      <xdr:nvSpPr>
        <xdr:cNvPr id="394" name="テキスト ボックス 393"/>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83820</xdr:rowOff>
    </xdr:from>
    <xdr:to>
      <xdr:col>4</xdr:col>
      <xdr:colOff>396875</xdr:colOff>
      <xdr:row>77</xdr:row>
      <xdr:rowOff>13970</xdr:rowOff>
    </xdr:to>
    <xdr:sp macro="" textlink="">
      <xdr:nvSpPr>
        <xdr:cNvPr id="395" name="円/楕円 394"/>
        <xdr:cNvSpPr/>
      </xdr:nvSpPr>
      <xdr:spPr>
        <a:xfrm>
          <a:off x="3048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24147</xdr:rowOff>
    </xdr:from>
    <xdr:ext cx="762000" cy="259045"/>
    <xdr:sp macro="" textlink="">
      <xdr:nvSpPr>
        <xdr:cNvPr id="396" name="テキスト ボックス 395"/>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106680</xdr:rowOff>
    </xdr:from>
    <xdr:to>
      <xdr:col>3</xdr:col>
      <xdr:colOff>193675</xdr:colOff>
      <xdr:row>77</xdr:row>
      <xdr:rowOff>36830</xdr:rowOff>
    </xdr:to>
    <xdr:sp macro="" textlink="">
      <xdr:nvSpPr>
        <xdr:cNvPr id="397" name="円/楕円 396"/>
        <xdr:cNvSpPr/>
      </xdr:nvSpPr>
      <xdr:spPr>
        <a:xfrm>
          <a:off x="2159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47007</xdr:rowOff>
    </xdr:from>
    <xdr:ext cx="762000" cy="259045"/>
    <xdr:sp macro="" textlink="">
      <xdr:nvSpPr>
        <xdr:cNvPr id="398" name="テキスト ボックス 397"/>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140970</xdr:rowOff>
    </xdr:from>
    <xdr:to>
      <xdr:col>1</xdr:col>
      <xdr:colOff>676275</xdr:colOff>
      <xdr:row>76</xdr:row>
      <xdr:rowOff>71120</xdr:rowOff>
    </xdr:to>
    <xdr:sp macro="" textlink="">
      <xdr:nvSpPr>
        <xdr:cNvPr id="399" name="円/楕円 398"/>
        <xdr:cNvSpPr/>
      </xdr:nvSpPr>
      <xdr:spPr>
        <a:xfrm>
          <a:off x="1270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81297</xdr:rowOff>
    </xdr:from>
    <xdr:ext cx="762000" cy="259045"/>
    <xdr:sp macro="" textlink="">
      <xdr:nvSpPr>
        <xdr:cNvPr id="400" name="テキスト ボックス 399"/>
        <xdr:cNvSpPr txBox="1"/>
      </xdr:nvSpPr>
      <xdr:spPr>
        <a:xfrm>
          <a:off x="939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較的多い税収により類似団体を上回る状況が続いているが、今後は、扶助費や施設維持管理費の増加による比率悪化が懸念される。外郭団体に対する人件費相当の補助金の見直しや公共施設見直し指針に基づく施設維持費、施設改修費の適正化などに取り組む。</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104140</xdr:rowOff>
    </xdr:from>
    <xdr:to>
      <xdr:col>24</xdr:col>
      <xdr:colOff>31750</xdr:colOff>
      <xdr:row>75</xdr:row>
      <xdr:rowOff>1270</xdr:rowOff>
    </xdr:to>
    <xdr:cxnSp macro="">
      <xdr:nvCxnSpPr>
        <xdr:cNvPr id="431" name="直線コネクタ 430"/>
        <xdr:cNvCxnSpPr/>
      </xdr:nvCxnSpPr>
      <xdr:spPr>
        <a:xfrm>
          <a:off x="15671800" y="127914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93997</xdr:rowOff>
    </xdr:from>
    <xdr:ext cx="762000" cy="259045"/>
    <xdr:sp macro="" textlink="">
      <xdr:nvSpPr>
        <xdr:cNvPr id="432"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165862</xdr:rowOff>
    </xdr:from>
    <xdr:to>
      <xdr:col>22</xdr:col>
      <xdr:colOff>565150</xdr:colOff>
      <xdr:row>74</xdr:row>
      <xdr:rowOff>104140</xdr:rowOff>
    </xdr:to>
    <xdr:cxnSp macro="">
      <xdr:nvCxnSpPr>
        <xdr:cNvPr id="434" name="直線コネクタ 433"/>
        <xdr:cNvCxnSpPr/>
      </xdr:nvCxnSpPr>
      <xdr:spPr>
        <a:xfrm>
          <a:off x="14782800" y="1268171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5" name="フローチャート : 判断 434"/>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6" name="テキスト ボックス 435"/>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165862</xdr:rowOff>
    </xdr:from>
    <xdr:to>
      <xdr:col>21</xdr:col>
      <xdr:colOff>361950</xdr:colOff>
      <xdr:row>74</xdr:row>
      <xdr:rowOff>67564</xdr:rowOff>
    </xdr:to>
    <xdr:cxnSp macro="">
      <xdr:nvCxnSpPr>
        <xdr:cNvPr id="437" name="直線コネクタ 436"/>
        <xdr:cNvCxnSpPr/>
      </xdr:nvCxnSpPr>
      <xdr:spPr>
        <a:xfrm flipV="1">
          <a:off x="13893800" y="1268171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44196</xdr:rowOff>
    </xdr:from>
    <xdr:to>
      <xdr:col>21</xdr:col>
      <xdr:colOff>412750</xdr:colOff>
      <xdr:row>76</xdr:row>
      <xdr:rowOff>145796</xdr:rowOff>
    </xdr:to>
    <xdr:sp macro="" textlink="">
      <xdr:nvSpPr>
        <xdr:cNvPr id="438" name="フローチャート : 判断 437"/>
        <xdr:cNvSpPr/>
      </xdr:nvSpPr>
      <xdr:spPr>
        <a:xfrm>
          <a:off x="14732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130573</xdr:rowOff>
    </xdr:from>
    <xdr:ext cx="762000" cy="259045"/>
    <xdr:sp macro="" textlink="">
      <xdr:nvSpPr>
        <xdr:cNvPr id="439" name="テキスト ボックス 438"/>
        <xdr:cNvSpPr txBox="1"/>
      </xdr:nvSpPr>
      <xdr:spPr>
        <a:xfrm>
          <a:off x="14401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67564</xdr:rowOff>
    </xdr:from>
    <xdr:to>
      <xdr:col>20</xdr:col>
      <xdr:colOff>158750</xdr:colOff>
      <xdr:row>74</xdr:row>
      <xdr:rowOff>99568</xdr:rowOff>
    </xdr:to>
    <xdr:cxnSp macro="">
      <xdr:nvCxnSpPr>
        <xdr:cNvPr id="440" name="直線コネクタ 439"/>
        <xdr:cNvCxnSpPr/>
      </xdr:nvCxnSpPr>
      <xdr:spPr>
        <a:xfrm flipV="1">
          <a:off x="13004800" y="127548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151637</xdr:rowOff>
    </xdr:from>
    <xdr:to>
      <xdr:col>20</xdr:col>
      <xdr:colOff>209550</xdr:colOff>
      <xdr:row>76</xdr:row>
      <xdr:rowOff>81787</xdr:rowOff>
    </xdr:to>
    <xdr:sp macro="" textlink="">
      <xdr:nvSpPr>
        <xdr:cNvPr id="441" name="フローチャート : 判断 440"/>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66564</xdr:rowOff>
    </xdr:from>
    <xdr:ext cx="762000" cy="259045"/>
    <xdr:sp macro="" textlink="">
      <xdr:nvSpPr>
        <xdr:cNvPr id="442" name="テキスト ボックス 441"/>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43" name="フローチャート : 判断 442"/>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71138</xdr:rowOff>
    </xdr:from>
    <xdr:ext cx="762000" cy="259045"/>
    <xdr:sp macro="" textlink="">
      <xdr:nvSpPr>
        <xdr:cNvPr id="444" name="テキスト ボックス 443"/>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121920</xdr:rowOff>
    </xdr:from>
    <xdr:to>
      <xdr:col>24</xdr:col>
      <xdr:colOff>82550</xdr:colOff>
      <xdr:row>75</xdr:row>
      <xdr:rowOff>52070</xdr:rowOff>
    </xdr:to>
    <xdr:sp macro="" textlink="">
      <xdr:nvSpPr>
        <xdr:cNvPr id="450" name="円/楕円 449"/>
        <xdr:cNvSpPr/>
      </xdr:nvSpPr>
      <xdr:spPr>
        <a:xfrm>
          <a:off x="16459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138447</xdr:rowOff>
    </xdr:from>
    <xdr:ext cx="762000" cy="259045"/>
    <xdr:sp macro="" textlink="">
      <xdr:nvSpPr>
        <xdr:cNvPr id="451" name="公債費以外該当値テキスト"/>
        <xdr:cNvSpPr txBox="1"/>
      </xdr:nvSpPr>
      <xdr:spPr>
        <a:xfrm>
          <a:off x="16598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53340</xdr:rowOff>
    </xdr:from>
    <xdr:to>
      <xdr:col>22</xdr:col>
      <xdr:colOff>615950</xdr:colOff>
      <xdr:row>74</xdr:row>
      <xdr:rowOff>154940</xdr:rowOff>
    </xdr:to>
    <xdr:sp macro="" textlink="">
      <xdr:nvSpPr>
        <xdr:cNvPr id="452" name="円/楕円 451"/>
        <xdr:cNvSpPr/>
      </xdr:nvSpPr>
      <xdr:spPr>
        <a:xfrm>
          <a:off x="15621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165117</xdr:rowOff>
    </xdr:from>
    <xdr:ext cx="736600" cy="259045"/>
    <xdr:sp macro="" textlink="">
      <xdr:nvSpPr>
        <xdr:cNvPr id="453" name="テキスト ボックス 452"/>
        <xdr:cNvSpPr txBox="1"/>
      </xdr:nvSpPr>
      <xdr:spPr>
        <a:xfrm>
          <a:off x="15290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115062</xdr:rowOff>
    </xdr:from>
    <xdr:to>
      <xdr:col>21</xdr:col>
      <xdr:colOff>412750</xdr:colOff>
      <xdr:row>74</xdr:row>
      <xdr:rowOff>45212</xdr:rowOff>
    </xdr:to>
    <xdr:sp macro="" textlink="">
      <xdr:nvSpPr>
        <xdr:cNvPr id="454" name="円/楕円 453"/>
        <xdr:cNvSpPr/>
      </xdr:nvSpPr>
      <xdr:spPr>
        <a:xfrm>
          <a:off x="14732000" y="126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55389</xdr:rowOff>
    </xdr:from>
    <xdr:ext cx="762000" cy="259045"/>
    <xdr:sp macro="" textlink="">
      <xdr:nvSpPr>
        <xdr:cNvPr id="455" name="テキスト ボックス 454"/>
        <xdr:cNvSpPr txBox="1"/>
      </xdr:nvSpPr>
      <xdr:spPr>
        <a:xfrm>
          <a:off x="14401800" y="1239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16764</xdr:rowOff>
    </xdr:from>
    <xdr:to>
      <xdr:col>20</xdr:col>
      <xdr:colOff>209550</xdr:colOff>
      <xdr:row>74</xdr:row>
      <xdr:rowOff>118364</xdr:rowOff>
    </xdr:to>
    <xdr:sp macro="" textlink="">
      <xdr:nvSpPr>
        <xdr:cNvPr id="456" name="円/楕円 455"/>
        <xdr:cNvSpPr/>
      </xdr:nvSpPr>
      <xdr:spPr>
        <a:xfrm>
          <a:off x="13843000" y="127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128541</xdr:rowOff>
    </xdr:from>
    <xdr:ext cx="762000" cy="259045"/>
    <xdr:sp macro="" textlink="">
      <xdr:nvSpPr>
        <xdr:cNvPr id="457" name="テキスト ボックス 456"/>
        <xdr:cNvSpPr txBox="1"/>
      </xdr:nvSpPr>
      <xdr:spPr>
        <a:xfrm>
          <a:off x="13512800" y="1247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48768</xdr:rowOff>
    </xdr:from>
    <xdr:to>
      <xdr:col>19</xdr:col>
      <xdr:colOff>6350</xdr:colOff>
      <xdr:row>74</xdr:row>
      <xdr:rowOff>150368</xdr:rowOff>
    </xdr:to>
    <xdr:sp macro="" textlink="">
      <xdr:nvSpPr>
        <xdr:cNvPr id="458" name="円/楕円 457"/>
        <xdr:cNvSpPr/>
      </xdr:nvSpPr>
      <xdr:spPr>
        <a:xfrm>
          <a:off x="129540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160545</xdr:rowOff>
    </xdr:from>
    <xdr:ext cx="762000" cy="259045"/>
    <xdr:sp macro="" textlink="">
      <xdr:nvSpPr>
        <xdr:cNvPr id="459" name="テキスト ボックス 458"/>
        <xdr:cNvSpPr txBox="1"/>
      </xdr:nvSpPr>
      <xdr:spPr>
        <a:xfrm>
          <a:off x="12623800" y="1250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富山県黒部市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117456</xdr:rowOff>
    </xdr:from>
    <xdr:to>
      <xdr:col>4</xdr:col>
      <xdr:colOff>1117600</xdr:colOff>
      <xdr:row>15</xdr:row>
      <xdr:rowOff>141173</xdr:rowOff>
    </xdr:to>
    <xdr:cxnSp macro="">
      <xdr:nvCxnSpPr>
        <xdr:cNvPr id="50" name="直線コネクタ 49"/>
        <xdr:cNvCxnSpPr/>
      </xdr:nvCxnSpPr>
      <xdr:spPr bwMode="auto">
        <a:xfrm>
          <a:off x="5003800" y="2736831"/>
          <a:ext cx="647700" cy="23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72763</xdr:rowOff>
    </xdr:from>
    <xdr:ext cx="762000" cy="259045"/>
    <xdr:sp macro="" textlink="">
      <xdr:nvSpPr>
        <xdr:cNvPr id="51" name="人口1人当たり決算額の推移平均値テキスト130"/>
        <xdr:cNvSpPr txBox="1"/>
      </xdr:nvSpPr>
      <xdr:spPr>
        <a:xfrm>
          <a:off x="5740400" y="2520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95987</xdr:rowOff>
    </xdr:from>
    <xdr:to>
      <xdr:col>4</xdr:col>
      <xdr:colOff>469900</xdr:colOff>
      <xdr:row>15</xdr:row>
      <xdr:rowOff>117456</xdr:rowOff>
    </xdr:to>
    <xdr:cxnSp macro="">
      <xdr:nvCxnSpPr>
        <xdr:cNvPr id="53" name="直線コネクタ 52"/>
        <xdr:cNvCxnSpPr/>
      </xdr:nvCxnSpPr>
      <xdr:spPr bwMode="auto">
        <a:xfrm>
          <a:off x="4305300" y="2715362"/>
          <a:ext cx="698500" cy="21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125512</xdr:rowOff>
    </xdr:from>
    <xdr:ext cx="736600" cy="259045"/>
    <xdr:sp macro="" textlink="">
      <xdr:nvSpPr>
        <xdr:cNvPr id="55" name="テキスト ボックス 54"/>
        <xdr:cNvSpPr txBox="1"/>
      </xdr:nvSpPr>
      <xdr:spPr>
        <a:xfrm>
          <a:off x="4622800" y="240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95987</xdr:rowOff>
    </xdr:from>
    <xdr:to>
      <xdr:col>3</xdr:col>
      <xdr:colOff>904875</xdr:colOff>
      <xdr:row>16</xdr:row>
      <xdr:rowOff>35103</xdr:rowOff>
    </xdr:to>
    <xdr:cxnSp macro="">
      <xdr:nvCxnSpPr>
        <xdr:cNvPr id="56" name="直線コネクタ 55"/>
        <xdr:cNvCxnSpPr/>
      </xdr:nvCxnSpPr>
      <xdr:spPr bwMode="auto">
        <a:xfrm flipV="1">
          <a:off x="3606800" y="2715362"/>
          <a:ext cx="698500" cy="110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6039</xdr:rowOff>
    </xdr:from>
    <xdr:to>
      <xdr:col>3</xdr:col>
      <xdr:colOff>955675</xdr:colOff>
      <xdr:row>16</xdr:row>
      <xdr:rowOff>107639</xdr:rowOff>
    </xdr:to>
    <xdr:sp macro="" textlink="">
      <xdr:nvSpPr>
        <xdr:cNvPr id="57" name="フローチャート : 判断 56"/>
        <xdr:cNvSpPr/>
      </xdr:nvSpPr>
      <xdr:spPr bwMode="auto">
        <a:xfrm>
          <a:off x="4254500" y="2796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92416</xdr:rowOff>
    </xdr:from>
    <xdr:ext cx="762000" cy="259045"/>
    <xdr:sp macro="" textlink="">
      <xdr:nvSpPr>
        <xdr:cNvPr id="58" name="テキスト ボックス 57"/>
        <xdr:cNvSpPr txBox="1"/>
      </xdr:nvSpPr>
      <xdr:spPr>
        <a:xfrm>
          <a:off x="3924300" y="288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77,183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157575</xdr:rowOff>
    </xdr:from>
    <xdr:to>
      <xdr:col>3</xdr:col>
      <xdr:colOff>206375</xdr:colOff>
      <xdr:row>16</xdr:row>
      <xdr:rowOff>35103</xdr:rowOff>
    </xdr:to>
    <xdr:cxnSp macro="">
      <xdr:nvCxnSpPr>
        <xdr:cNvPr id="59" name="直線コネクタ 58"/>
        <xdr:cNvCxnSpPr/>
      </xdr:nvCxnSpPr>
      <xdr:spPr bwMode="auto">
        <a:xfrm>
          <a:off x="2908300" y="2776950"/>
          <a:ext cx="698500" cy="48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34690</xdr:rowOff>
    </xdr:from>
    <xdr:to>
      <xdr:col>3</xdr:col>
      <xdr:colOff>257175</xdr:colOff>
      <xdr:row>16</xdr:row>
      <xdr:rowOff>136290</xdr:rowOff>
    </xdr:to>
    <xdr:sp macro="" textlink="">
      <xdr:nvSpPr>
        <xdr:cNvPr id="60" name="フローチャート : 判断 59"/>
        <xdr:cNvSpPr/>
      </xdr:nvSpPr>
      <xdr:spPr bwMode="auto">
        <a:xfrm>
          <a:off x="3556000" y="2825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121067</xdr:rowOff>
    </xdr:from>
    <xdr:ext cx="762000" cy="259045"/>
    <xdr:sp macro="" textlink="">
      <xdr:nvSpPr>
        <xdr:cNvPr id="61" name="テキスト ボックス 60"/>
        <xdr:cNvSpPr txBox="1"/>
      </xdr:nvSpPr>
      <xdr:spPr>
        <a:xfrm>
          <a:off x="3225800" y="29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75,679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19431</xdr:rowOff>
    </xdr:from>
    <xdr:to>
      <xdr:col>2</xdr:col>
      <xdr:colOff>692150</xdr:colOff>
      <xdr:row>16</xdr:row>
      <xdr:rowOff>121031</xdr:rowOff>
    </xdr:to>
    <xdr:sp macro="" textlink="">
      <xdr:nvSpPr>
        <xdr:cNvPr id="62" name="フローチャート : 判断 61"/>
        <xdr:cNvSpPr/>
      </xdr:nvSpPr>
      <xdr:spPr bwMode="auto">
        <a:xfrm>
          <a:off x="2857500" y="2810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105808</xdr:rowOff>
    </xdr:from>
    <xdr:ext cx="762000" cy="259045"/>
    <xdr:sp macro="" textlink="">
      <xdr:nvSpPr>
        <xdr:cNvPr id="63" name="テキスト ボックス 62"/>
        <xdr:cNvSpPr txBox="1"/>
      </xdr:nvSpPr>
      <xdr:spPr>
        <a:xfrm>
          <a:off x="25273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76,480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90373</xdr:rowOff>
    </xdr:from>
    <xdr:to>
      <xdr:col>5</xdr:col>
      <xdr:colOff>34925</xdr:colOff>
      <xdr:row>16</xdr:row>
      <xdr:rowOff>20523</xdr:rowOff>
    </xdr:to>
    <xdr:sp macro="" textlink="">
      <xdr:nvSpPr>
        <xdr:cNvPr id="69" name="円/楕円 68"/>
        <xdr:cNvSpPr/>
      </xdr:nvSpPr>
      <xdr:spPr bwMode="auto">
        <a:xfrm>
          <a:off x="5600700" y="2709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62450</xdr:rowOff>
    </xdr:from>
    <xdr:ext cx="762000" cy="259045"/>
    <xdr:sp macro="" textlink="">
      <xdr:nvSpPr>
        <xdr:cNvPr id="70" name="人口1人当たり決算額の推移該当値テキスト130"/>
        <xdr:cNvSpPr txBox="1"/>
      </xdr:nvSpPr>
      <xdr:spPr>
        <a:xfrm>
          <a:off x="5740400" y="268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81,756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66656</xdr:rowOff>
    </xdr:from>
    <xdr:to>
      <xdr:col>4</xdr:col>
      <xdr:colOff>520700</xdr:colOff>
      <xdr:row>15</xdr:row>
      <xdr:rowOff>168256</xdr:rowOff>
    </xdr:to>
    <xdr:sp macro="" textlink="">
      <xdr:nvSpPr>
        <xdr:cNvPr id="71" name="円/楕円 70"/>
        <xdr:cNvSpPr/>
      </xdr:nvSpPr>
      <xdr:spPr bwMode="auto">
        <a:xfrm>
          <a:off x="4953000" y="2686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153033</xdr:rowOff>
    </xdr:from>
    <xdr:ext cx="736600" cy="259045"/>
    <xdr:sp macro="" textlink="">
      <xdr:nvSpPr>
        <xdr:cNvPr id="72" name="テキスト ボックス 71"/>
        <xdr:cNvSpPr txBox="1"/>
      </xdr:nvSpPr>
      <xdr:spPr>
        <a:xfrm>
          <a:off x="4622800" y="2772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83,001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45187</xdr:rowOff>
    </xdr:from>
    <xdr:to>
      <xdr:col>3</xdr:col>
      <xdr:colOff>955675</xdr:colOff>
      <xdr:row>15</xdr:row>
      <xdr:rowOff>146787</xdr:rowOff>
    </xdr:to>
    <xdr:sp macro="" textlink="">
      <xdr:nvSpPr>
        <xdr:cNvPr id="73" name="円/楕円 72"/>
        <xdr:cNvSpPr/>
      </xdr:nvSpPr>
      <xdr:spPr bwMode="auto">
        <a:xfrm>
          <a:off x="4254500" y="2664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156964</xdr:rowOff>
    </xdr:from>
    <xdr:ext cx="762000" cy="259045"/>
    <xdr:sp macro="" textlink="">
      <xdr:nvSpPr>
        <xdr:cNvPr id="74" name="テキスト ボックス 73"/>
        <xdr:cNvSpPr txBox="1"/>
      </xdr:nvSpPr>
      <xdr:spPr>
        <a:xfrm>
          <a:off x="3924300" y="2433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84,128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155753</xdr:rowOff>
    </xdr:from>
    <xdr:to>
      <xdr:col>3</xdr:col>
      <xdr:colOff>257175</xdr:colOff>
      <xdr:row>16</xdr:row>
      <xdr:rowOff>85903</xdr:rowOff>
    </xdr:to>
    <xdr:sp macro="" textlink="">
      <xdr:nvSpPr>
        <xdr:cNvPr id="75" name="円/楕円 74"/>
        <xdr:cNvSpPr/>
      </xdr:nvSpPr>
      <xdr:spPr bwMode="auto">
        <a:xfrm>
          <a:off x="3556000" y="2775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96080</xdr:rowOff>
    </xdr:from>
    <xdr:ext cx="762000" cy="259045"/>
    <xdr:sp macro="" textlink="">
      <xdr:nvSpPr>
        <xdr:cNvPr id="76" name="テキスト ボックス 75"/>
        <xdr:cNvSpPr txBox="1"/>
      </xdr:nvSpPr>
      <xdr:spPr>
        <a:xfrm>
          <a:off x="3225800" y="254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78,324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106775</xdr:rowOff>
    </xdr:from>
    <xdr:to>
      <xdr:col>2</xdr:col>
      <xdr:colOff>692150</xdr:colOff>
      <xdr:row>16</xdr:row>
      <xdr:rowOff>36925</xdr:rowOff>
    </xdr:to>
    <xdr:sp macro="" textlink="">
      <xdr:nvSpPr>
        <xdr:cNvPr id="77" name="円/楕円 76"/>
        <xdr:cNvSpPr/>
      </xdr:nvSpPr>
      <xdr:spPr bwMode="auto">
        <a:xfrm>
          <a:off x="2857500" y="2726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47102</xdr:rowOff>
    </xdr:from>
    <xdr:ext cx="762000" cy="259045"/>
    <xdr:sp macro="" textlink="">
      <xdr:nvSpPr>
        <xdr:cNvPr id="78" name="テキスト ボックス 77"/>
        <xdr:cNvSpPr txBox="1"/>
      </xdr:nvSpPr>
      <xdr:spPr>
        <a:xfrm>
          <a:off x="2527300" y="24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80,895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142316</xdr:rowOff>
    </xdr:from>
    <xdr:to>
      <xdr:col>4</xdr:col>
      <xdr:colOff>1117600</xdr:colOff>
      <xdr:row>35</xdr:row>
      <xdr:rowOff>210965</xdr:rowOff>
    </xdr:to>
    <xdr:cxnSp macro="">
      <xdr:nvCxnSpPr>
        <xdr:cNvPr id="110" name="直線コネクタ 109"/>
        <xdr:cNvCxnSpPr/>
      </xdr:nvCxnSpPr>
      <xdr:spPr bwMode="auto">
        <a:xfrm>
          <a:off x="5003800" y="6752666"/>
          <a:ext cx="647700" cy="68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271116</xdr:rowOff>
    </xdr:from>
    <xdr:ext cx="762000" cy="259045"/>
    <xdr:sp macro="" textlink="">
      <xdr:nvSpPr>
        <xdr:cNvPr id="111" name="人口1人当たり決算額の推移平均値テキスト445"/>
        <xdr:cNvSpPr txBox="1"/>
      </xdr:nvSpPr>
      <xdr:spPr>
        <a:xfrm>
          <a:off x="5740400" y="6881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46716</xdr:rowOff>
    </xdr:from>
    <xdr:to>
      <xdr:col>4</xdr:col>
      <xdr:colOff>469900</xdr:colOff>
      <xdr:row>35</xdr:row>
      <xdr:rowOff>142316</xdr:rowOff>
    </xdr:to>
    <xdr:cxnSp macro="">
      <xdr:nvCxnSpPr>
        <xdr:cNvPr id="113" name="直線コネクタ 112"/>
        <xdr:cNvCxnSpPr/>
      </xdr:nvCxnSpPr>
      <xdr:spPr bwMode="auto">
        <a:xfrm>
          <a:off x="4305300" y="6657066"/>
          <a:ext cx="698500" cy="95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45122</xdr:rowOff>
    </xdr:from>
    <xdr:ext cx="736600" cy="259045"/>
    <xdr:sp macro="" textlink="">
      <xdr:nvSpPr>
        <xdr:cNvPr id="115" name="テキスト ボックス 114"/>
        <xdr:cNvSpPr txBox="1"/>
      </xdr:nvSpPr>
      <xdr:spPr>
        <a:xfrm>
          <a:off x="4622800" y="699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327276</xdr:rowOff>
    </xdr:from>
    <xdr:to>
      <xdr:col>3</xdr:col>
      <xdr:colOff>904875</xdr:colOff>
      <xdr:row>35</xdr:row>
      <xdr:rowOff>46716</xdr:rowOff>
    </xdr:to>
    <xdr:cxnSp macro="">
      <xdr:nvCxnSpPr>
        <xdr:cNvPr id="116" name="直線コネクタ 115"/>
        <xdr:cNvCxnSpPr/>
      </xdr:nvCxnSpPr>
      <xdr:spPr bwMode="auto">
        <a:xfrm>
          <a:off x="3606800" y="6594726"/>
          <a:ext cx="698500" cy="62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247628</xdr:rowOff>
    </xdr:from>
    <xdr:to>
      <xdr:col>3</xdr:col>
      <xdr:colOff>955675</xdr:colOff>
      <xdr:row>36</xdr:row>
      <xdr:rowOff>6328</xdr:rowOff>
    </xdr:to>
    <xdr:sp macro="" textlink="">
      <xdr:nvSpPr>
        <xdr:cNvPr id="117" name="フローチャート : 判断 116"/>
        <xdr:cNvSpPr/>
      </xdr:nvSpPr>
      <xdr:spPr bwMode="auto">
        <a:xfrm>
          <a:off x="4254500" y="68579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334005</xdr:rowOff>
    </xdr:from>
    <xdr:ext cx="762000" cy="259045"/>
    <xdr:sp macro="" textlink="">
      <xdr:nvSpPr>
        <xdr:cNvPr id="118" name="テキスト ボックス 117"/>
        <xdr:cNvSpPr txBox="1"/>
      </xdr:nvSpPr>
      <xdr:spPr>
        <a:xfrm>
          <a:off x="3924300" y="694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25,001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320350</xdr:rowOff>
    </xdr:from>
    <xdr:to>
      <xdr:col>3</xdr:col>
      <xdr:colOff>206375</xdr:colOff>
      <xdr:row>34</xdr:row>
      <xdr:rowOff>327276</xdr:rowOff>
    </xdr:to>
    <xdr:cxnSp macro="">
      <xdr:nvCxnSpPr>
        <xdr:cNvPr id="119" name="直線コネクタ 118"/>
        <xdr:cNvCxnSpPr/>
      </xdr:nvCxnSpPr>
      <xdr:spPr bwMode="auto">
        <a:xfrm>
          <a:off x="2908300" y="6587800"/>
          <a:ext cx="698500" cy="6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205885</xdr:rowOff>
    </xdr:from>
    <xdr:to>
      <xdr:col>3</xdr:col>
      <xdr:colOff>257175</xdr:colOff>
      <xdr:row>35</xdr:row>
      <xdr:rowOff>307485</xdr:rowOff>
    </xdr:to>
    <xdr:sp macro="" textlink="">
      <xdr:nvSpPr>
        <xdr:cNvPr id="120" name="フローチャート : 判断 119"/>
        <xdr:cNvSpPr/>
      </xdr:nvSpPr>
      <xdr:spPr bwMode="auto">
        <a:xfrm>
          <a:off x="3556000" y="68162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292262</xdr:rowOff>
    </xdr:from>
    <xdr:ext cx="762000" cy="259045"/>
    <xdr:sp macro="" textlink="">
      <xdr:nvSpPr>
        <xdr:cNvPr id="121" name="テキスト ボックス 120"/>
        <xdr:cNvSpPr txBox="1"/>
      </xdr:nvSpPr>
      <xdr:spPr>
        <a:xfrm>
          <a:off x="3225800" y="6902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227510</xdr:rowOff>
    </xdr:from>
    <xdr:to>
      <xdr:col>2</xdr:col>
      <xdr:colOff>692150</xdr:colOff>
      <xdr:row>35</xdr:row>
      <xdr:rowOff>329110</xdr:rowOff>
    </xdr:to>
    <xdr:sp macro="" textlink="">
      <xdr:nvSpPr>
        <xdr:cNvPr id="122" name="フローチャート : 判断 121"/>
        <xdr:cNvSpPr/>
      </xdr:nvSpPr>
      <xdr:spPr bwMode="auto">
        <a:xfrm>
          <a:off x="2857500" y="6837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313887</xdr:rowOff>
    </xdr:from>
    <xdr:ext cx="762000" cy="259045"/>
    <xdr:sp macro="" textlink="">
      <xdr:nvSpPr>
        <xdr:cNvPr id="123" name="テキスト ボックス 122"/>
        <xdr:cNvSpPr txBox="1"/>
      </xdr:nvSpPr>
      <xdr:spPr>
        <a:xfrm>
          <a:off x="2527300" y="692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25,881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160165</xdr:rowOff>
    </xdr:from>
    <xdr:to>
      <xdr:col>5</xdr:col>
      <xdr:colOff>34925</xdr:colOff>
      <xdr:row>35</xdr:row>
      <xdr:rowOff>261765</xdr:rowOff>
    </xdr:to>
    <xdr:sp macro="" textlink="">
      <xdr:nvSpPr>
        <xdr:cNvPr id="129" name="円/楕円 128"/>
        <xdr:cNvSpPr/>
      </xdr:nvSpPr>
      <xdr:spPr bwMode="auto">
        <a:xfrm>
          <a:off x="5600700" y="6770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5242</xdr:rowOff>
    </xdr:from>
    <xdr:ext cx="762000" cy="259045"/>
    <xdr:sp macro="" textlink="">
      <xdr:nvSpPr>
        <xdr:cNvPr id="130" name="人口1人当たり決算額の推移該当値テキスト445"/>
        <xdr:cNvSpPr txBox="1"/>
      </xdr:nvSpPr>
      <xdr:spPr>
        <a:xfrm>
          <a:off x="5740400" y="661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28,827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91516</xdr:rowOff>
    </xdr:from>
    <xdr:to>
      <xdr:col>4</xdr:col>
      <xdr:colOff>520700</xdr:colOff>
      <xdr:row>35</xdr:row>
      <xdr:rowOff>193116</xdr:rowOff>
    </xdr:to>
    <xdr:sp macro="" textlink="">
      <xdr:nvSpPr>
        <xdr:cNvPr id="131" name="円/楕円 130"/>
        <xdr:cNvSpPr/>
      </xdr:nvSpPr>
      <xdr:spPr bwMode="auto">
        <a:xfrm>
          <a:off x="4953000" y="6701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203293</xdr:rowOff>
    </xdr:from>
    <xdr:ext cx="736600" cy="259045"/>
    <xdr:sp macro="" textlink="">
      <xdr:nvSpPr>
        <xdr:cNvPr id="132" name="テキスト ボックス 131"/>
        <xdr:cNvSpPr txBox="1"/>
      </xdr:nvSpPr>
      <xdr:spPr>
        <a:xfrm>
          <a:off x="4622800" y="6470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31,830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338816</xdr:rowOff>
    </xdr:from>
    <xdr:to>
      <xdr:col>3</xdr:col>
      <xdr:colOff>955675</xdr:colOff>
      <xdr:row>35</xdr:row>
      <xdr:rowOff>97516</xdr:rowOff>
    </xdr:to>
    <xdr:sp macro="" textlink="">
      <xdr:nvSpPr>
        <xdr:cNvPr id="133" name="円/楕円 132"/>
        <xdr:cNvSpPr/>
      </xdr:nvSpPr>
      <xdr:spPr bwMode="auto">
        <a:xfrm>
          <a:off x="4254500" y="6606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107693</xdr:rowOff>
    </xdr:from>
    <xdr:ext cx="762000" cy="259045"/>
    <xdr:sp macro="" textlink="">
      <xdr:nvSpPr>
        <xdr:cNvPr id="134" name="テキスト ボックス 133"/>
        <xdr:cNvSpPr txBox="1"/>
      </xdr:nvSpPr>
      <xdr:spPr>
        <a:xfrm>
          <a:off x="3924300" y="6375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36,012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276476</xdr:rowOff>
    </xdr:from>
    <xdr:to>
      <xdr:col>3</xdr:col>
      <xdr:colOff>257175</xdr:colOff>
      <xdr:row>35</xdr:row>
      <xdr:rowOff>35176</xdr:rowOff>
    </xdr:to>
    <xdr:sp macro="" textlink="">
      <xdr:nvSpPr>
        <xdr:cNvPr id="135" name="円/楕円 134"/>
        <xdr:cNvSpPr/>
      </xdr:nvSpPr>
      <xdr:spPr bwMode="auto">
        <a:xfrm>
          <a:off x="3556000" y="6543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45354</xdr:rowOff>
    </xdr:from>
    <xdr:ext cx="762000" cy="259045"/>
    <xdr:sp macro="" textlink="">
      <xdr:nvSpPr>
        <xdr:cNvPr id="136" name="テキスト ボックス 135"/>
        <xdr:cNvSpPr txBox="1"/>
      </xdr:nvSpPr>
      <xdr:spPr>
        <a:xfrm>
          <a:off x="3225800" y="63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38,739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269550</xdr:rowOff>
    </xdr:from>
    <xdr:to>
      <xdr:col>2</xdr:col>
      <xdr:colOff>692150</xdr:colOff>
      <xdr:row>35</xdr:row>
      <xdr:rowOff>28250</xdr:rowOff>
    </xdr:to>
    <xdr:sp macro="" textlink="">
      <xdr:nvSpPr>
        <xdr:cNvPr id="137" name="円/楕円 136"/>
        <xdr:cNvSpPr/>
      </xdr:nvSpPr>
      <xdr:spPr bwMode="auto">
        <a:xfrm>
          <a:off x="2857500" y="653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38427</xdr:rowOff>
    </xdr:from>
    <xdr:ext cx="762000" cy="259045"/>
    <xdr:sp macro="" textlink="">
      <xdr:nvSpPr>
        <xdr:cNvPr id="138" name="テキスト ボックス 137"/>
        <xdr:cNvSpPr txBox="1"/>
      </xdr:nvSpPr>
      <xdr:spPr>
        <a:xfrm>
          <a:off x="2527300" y="63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39,042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富山県黒部市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41,802
41,448
426.31
20,637,341
19,916,081
517,345
12,332,915
30,233,021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110.3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94414</xdr:rowOff>
    </xdr:from>
    <xdr:to>
      <xdr:col>6</xdr:col>
      <xdr:colOff>511175</xdr:colOff>
      <xdr:row>35</xdr:row>
      <xdr:rowOff>136363</xdr:rowOff>
    </xdr:to>
    <xdr:cxnSp macro="">
      <xdr:nvCxnSpPr>
        <xdr:cNvPr id="59" name="直線コネクタ 58"/>
        <xdr:cNvCxnSpPr/>
      </xdr:nvCxnSpPr>
      <xdr:spPr>
        <a:xfrm>
          <a:off x="3797300" y="6095164"/>
          <a:ext cx="838200" cy="4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154411</xdr:rowOff>
    </xdr:from>
    <xdr:ext cx="534377" cy="259045"/>
    <xdr:sp macro="" textlink="">
      <xdr:nvSpPr>
        <xdr:cNvPr id="60" name="人件費平均値テキスト"/>
        <xdr:cNvSpPr txBox="1"/>
      </xdr:nvSpPr>
      <xdr:spPr>
        <a:xfrm>
          <a:off x="4686300" y="5812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71668</xdr:rowOff>
    </xdr:from>
    <xdr:to>
      <xdr:col>5</xdr:col>
      <xdr:colOff>358775</xdr:colOff>
      <xdr:row>35</xdr:row>
      <xdr:rowOff>94414</xdr:rowOff>
    </xdr:to>
    <xdr:cxnSp macro="">
      <xdr:nvCxnSpPr>
        <xdr:cNvPr id="62" name="直線コネクタ 61"/>
        <xdr:cNvCxnSpPr/>
      </xdr:nvCxnSpPr>
      <xdr:spPr>
        <a:xfrm>
          <a:off x="2908300" y="6072418"/>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45100</xdr:rowOff>
    </xdr:from>
    <xdr:to>
      <xdr:col>5</xdr:col>
      <xdr:colOff>409575</xdr:colOff>
      <xdr:row>34</xdr:row>
      <xdr:rowOff>146700</xdr:rowOff>
    </xdr:to>
    <xdr:sp macro="" textlink="">
      <xdr:nvSpPr>
        <xdr:cNvPr id="63" name="フローチャート : 判断 62"/>
        <xdr:cNvSpPr/>
      </xdr:nvSpPr>
      <xdr:spPr>
        <a:xfrm>
          <a:off x="3746500" y="58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163227</xdr:rowOff>
    </xdr:from>
    <xdr:ext cx="534377" cy="259045"/>
    <xdr:sp macro="" textlink="">
      <xdr:nvSpPr>
        <xdr:cNvPr id="64" name="テキスト ボックス 63"/>
        <xdr:cNvSpPr txBox="1"/>
      </xdr:nvSpPr>
      <xdr:spPr>
        <a:xfrm>
          <a:off x="3530111" y="564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71668</xdr:rowOff>
    </xdr:from>
    <xdr:to>
      <xdr:col>4</xdr:col>
      <xdr:colOff>155575</xdr:colOff>
      <xdr:row>35</xdr:row>
      <xdr:rowOff>118303</xdr:rowOff>
    </xdr:to>
    <xdr:cxnSp macro="">
      <xdr:nvCxnSpPr>
        <xdr:cNvPr id="65" name="直線コネクタ 64"/>
        <xdr:cNvCxnSpPr/>
      </xdr:nvCxnSpPr>
      <xdr:spPr>
        <a:xfrm flipV="1">
          <a:off x="2019300" y="6072418"/>
          <a:ext cx="8890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149708</xdr:rowOff>
    </xdr:from>
    <xdr:to>
      <xdr:col>4</xdr:col>
      <xdr:colOff>206375</xdr:colOff>
      <xdr:row>35</xdr:row>
      <xdr:rowOff>79858</xdr:rowOff>
    </xdr:to>
    <xdr:sp macro="" textlink="">
      <xdr:nvSpPr>
        <xdr:cNvPr id="66" name="フローチャート : 判断 65"/>
        <xdr:cNvSpPr/>
      </xdr:nvSpPr>
      <xdr:spPr>
        <a:xfrm>
          <a:off x="2857500" y="597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96385</xdr:rowOff>
    </xdr:from>
    <xdr:ext cx="534377" cy="259045"/>
    <xdr:sp macro="" textlink="">
      <xdr:nvSpPr>
        <xdr:cNvPr id="67" name="テキスト ボックス 66"/>
        <xdr:cNvSpPr txBox="1"/>
      </xdr:nvSpPr>
      <xdr:spPr>
        <a:xfrm>
          <a:off x="2641111" y="575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67,340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122875</xdr:rowOff>
    </xdr:from>
    <xdr:to>
      <xdr:col>2</xdr:col>
      <xdr:colOff>638175</xdr:colOff>
      <xdr:row>35</xdr:row>
      <xdr:rowOff>118303</xdr:rowOff>
    </xdr:to>
    <xdr:cxnSp macro="">
      <xdr:nvCxnSpPr>
        <xdr:cNvPr id="68" name="直線コネクタ 67"/>
        <xdr:cNvCxnSpPr/>
      </xdr:nvCxnSpPr>
      <xdr:spPr>
        <a:xfrm>
          <a:off x="1130300" y="5780725"/>
          <a:ext cx="8890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11153</xdr:rowOff>
    </xdr:from>
    <xdr:to>
      <xdr:col>3</xdr:col>
      <xdr:colOff>3175</xdr:colOff>
      <xdr:row>35</xdr:row>
      <xdr:rowOff>112753</xdr:rowOff>
    </xdr:to>
    <xdr:sp macro="" textlink="">
      <xdr:nvSpPr>
        <xdr:cNvPr id="69" name="フローチャート : 判断 68"/>
        <xdr:cNvSpPr/>
      </xdr:nvSpPr>
      <xdr:spPr>
        <a:xfrm>
          <a:off x="1968500" y="601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129280</xdr:rowOff>
    </xdr:from>
    <xdr:ext cx="534377" cy="259045"/>
    <xdr:sp macro="" textlink="">
      <xdr:nvSpPr>
        <xdr:cNvPr id="70" name="テキスト ボックス 69"/>
        <xdr:cNvSpPr txBox="1"/>
      </xdr:nvSpPr>
      <xdr:spPr>
        <a:xfrm>
          <a:off x="1752111" y="578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65,901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79161</xdr:rowOff>
    </xdr:from>
    <xdr:to>
      <xdr:col>1</xdr:col>
      <xdr:colOff>485775</xdr:colOff>
      <xdr:row>35</xdr:row>
      <xdr:rowOff>9311</xdr:rowOff>
    </xdr:to>
    <xdr:sp macro="" textlink="">
      <xdr:nvSpPr>
        <xdr:cNvPr id="71" name="フローチャート : 判断 70"/>
        <xdr:cNvSpPr/>
      </xdr:nvSpPr>
      <xdr:spPr>
        <a:xfrm>
          <a:off x="1079500" y="590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438</xdr:rowOff>
    </xdr:from>
    <xdr:ext cx="534377" cy="259045"/>
    <xdr:sp macro="" textlink="">
      <xdr:nvSpPr>
        <xdr:cNvPr id="72" name="テキスト ボックス 71"/>
        <xdr:cNvSpPr txBox="1"/>
      </xdr:nvSpPr>
      <xdr:spPr>
        <a:xfrm>
          <a:off x="863111" y="600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70,426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85563</xdr:rowOff>
    </xdr:from>
    <xdr:to>
      <xdr:col>6</xdr:col>
      <xdr:colOff>561975</xdr:colOff>
      <xdr:row>36</xdr:row>
      <xdr:rowOff>15713</xdr:rowOff>
    </xdr:to>
    <xdr:sp macro="" textlink="">
      <xdr:nvSpPr>
        <xdr:cNvPr id="78" name="円/楕円 77"/>
        <xdr:cNvSpPr/>
      </xdr:nvSpPr>
      <xdr:spPr>
        <a:xfrm>
          <a:off x="4584700" y="608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63990</xdr:rowOff>
    </xdr:from>
    <xdr:ext cx="534377" cy="259045"/>
    <xdr:sp macro="" textlink="">
      <xdr:nvSpPr>
        <xdr:cNvPr id="79" name="人件費該当値テキスト"/>
        <xdr:cNvSpPr txBox="1"/>
      </xdr:nvSpPr>
      <xdr:spPr>
        <a:xfrm>
          <a:off x="4686300" y="606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62,646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43614</xdr:rowOff>
    </xdr:from>
    <xdr:to>
      <xdr:col>5</xdr:col>
      <xdr:colOff>409575</xdr:colOff>
      <xdr:row>35</xdr:row>
      <xdr:rowOff>145214</xdr:rowOff>
    </xdr:to>
    <xdr:sp macro="" textlink="">
      <xdr:nvSpPr>
        <xdr:cNvPr id="80" name="円/楕円 79"/>
        <xdr:cNvSpPr/>
      </xdr:nvSpPr>
      <xdr:spPr>
        <a:xfrm>
          <a:off x="3746500" y="604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136341</xdr:rowOff>
    </xdr:from>
    <xdr:ext cx="534377" cy="259045"/>
    <xdr:sp macro="" textlink="">
      <xdr:nvSpPr>
        <xdr:cNvPr id="81" name="テキスト ボックス 80"/>
        <xdr:cNvSpPr txBox="1"/>
      </xdr:nvSpPr>
      <xdr:spPr>
        <a:xfrm>
          <a:off x="3530111" y="613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64,481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20868</xdr:rowOff>
    </xdr:from>
    <xdr:to>
      <xdr:col>4</xdr:col>
      <xdr:colOff>206375</xdr:colOff>
      <xdr:row>35</xdr:row>
      <xdr:rowOff>122468</xdr:rowOff>
    </xdr:to>
    <xdr:sp macro="" textlink="">
      <xdr:nvSpPr>
        <xdr:cNvPr id="82" name="円/楕円 81"/>
        <xdr:cNvSpPr/>
      </xdr:nvSpPr>
      <xdr:spPr>
        <a:xfrm>
          <a:off x="2857500" y="602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113595</xdr:rowOff>
    </xdr:from>
    <xdr:ext cx="534377" cy="259045"/>
    <xdr:sp macro="" textlink="">
      <xdr:nvSpPr>
        <xdr:cNvPr id="83" name="テキスト ボックス 82"/>
        <xdr:cNvSpPr txBox="1"/>
      </xdr:nvSpPr>
      <xdr:spPr>
        <a:xfrm>
          <a:off x="2641111" y="611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65,476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67503</xdr:rowOff>
    </xdr:from>
    <xdr:to>
      <xdr:col>3</xdr:col>
      <xdr:colOff>3175</xdr:colOff>
      <xdr:row>35</xdr:row>
      <xdr:rowOff>169103</xdr:rowOff>
    </xdr:to>
    <xdr:sp macro="" textlink="">
      <xdr:nvSpPr>
        <xdr:cNvPr id="84" name="円/楕円 83"/>
        <xdr:cNvSpPr/>
      </xdr:nvSpPr>
      <xdr:spPr>
        <a:xfrm>
          <a:off x="1968500" y="606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160230</xdr:rowOff>
    </xdr:from>
    <xdr:ext cx="534377" cy="259045"/>
    <xdr:sp macro="" textlink="">
      <xdr:nvSpPr>
        <xdr:cNvPr id="85" name="テキスト ボックス 84"/>
        <xdr:cNvSpPr txBox="1"/>
      </xdr:nvSpPr>
      <xdr:spPr>
        <a:xfrm>
          <a:off x="1752111" y="616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63,436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72075</xdr:rowOff>
    </xdr:from>
    <xdr:to>
      <xdr:col>1</xdr:col>
      <xdr:colOff>485775</xdr:colOff>
      <xdr:row>34</xdr:row>
      <xdr:rowOff>2225</xdr:rowOff>
    </xdr:to>
    <xdr:sp macro="" textlink="">
      <xdr:nvSpPr>
        <xdr:cNvPr id="86" name="円/楕円 85"/>
        <xdr:cNvSpPr/>
      </xdr:nvSpPr>
      <xdr:spPr>
        <a:xfrm>
          <a:off x="1079500" y="572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18752</xdr:rowOff>
    </xdr:from>
    <xdr:ext cx="534377" cy="259045"/>
    <xdr:sp macro="" textlink="">
      <xdr:nvSpPr>
        <xdr:cNvPr id="87" name="テキスト ボックス 86"/>
        <xdr:cNvSpPr txBox="1"/>
      </xdr:nvSpPr>
      <xdr:spPr>
        <a:xfrm>
          <a:off x="863111" y="550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78,236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166801</xdr:rowOff>
    </xdr:from>
    <xdr:to>
      <xdr:col>6</xdr:col>
      <xdr:colOff>511175</xdr:colOff>
      <xdr:row>57</xdr:row>
      <xdr:rowOff>171434</xdr:rowOff>
    </xdr:to>
    <xdr:cxnSp macro="">
      <xdr:nvCxnSpPr>
        <xdr:cNvPr id="116" name="直線コネクタ 115"/>
        <xdr:cNvCxnSpPr/>
      </xdr:nvCxnSpPr>
      <xdr:spPr>
        <a:xfrm flipV="1">
          <a:off x="3797300" y="9939451"/>
          <a:ext cx="838200" cy="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94750</xdr:rowOff>
    </xdr:from>
    <xdr:ext cx="534377" cy="259045"/>
    <xdr:sp macro="" textlink="">
      <xdr:nvSpPr>
        <xdr:cNvPr id="117" name="物件費平均値テキスト"/>
        <xdr:cNvSpPr txBox="1"/>
      </xdr:nvSpPr>
      <xdr:spPr>
        <a:xfrm>
          <a:off x="4686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171434</xdr:rowOff>
    </xdr:from>
    <xdr:to>
      <xdr:col>5</xdr:col>
      <xdr:colOff>358775</xdr:colOff>
      <xdr:row>58</xdr:row>
      <xdr:rowOff>15776</xdr:rowOff>
    </xdr:to>
    <xdr:cxnSp macro="">
      <xdr:nvCxnSpPr>
        <xdr:cNvPr id="119" name="直線コネクタ 118"/>
        <xdr:cNvCxnSpPr/>
      </xdr:nvCxnSpPr>
      <xdr:spPr>
        <a:xfrm flipV="1">
          <a:off x="2908300" y="9944084"/>
          <a:ext cx="889000" cy="1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0" name="フローチャート : 判断 119"/>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15894</xdr:rowOff>
    </xdr:from>
    <xdr:ext cx="534377" cy="259045"/>
    <xdr:sp macro="" textlink="">
      <xdr:nvSpPr>
        <xdr:cNvPr id="121" name="テキスト ボックス 120"/>
        <xdr:cNvSpPr txBox="1"/>
      </xdr:nvSpPr>
      <xdr:spPr>
        <a:xfrm>
          <a:off x="3530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15776</xdr:rowOff>
    </xdr:from>
    <xdr:to>
      <xdr:col>4</xdr:col>
      <xdr:colOff>155575</xdr:colOff>
      <xdr:row>58</xdr:row>
      <xdr:rowOff>21723</xdr:rowOff>
    </xdr:to>
    <xdr:cxnSp macro="">
      <xdr:nvCxnSpPr>
        <xdr:cNvPr id="122" name="直線コネクタ 121"/>
        <xdr:cNvCxnSpPr/>
      </xdr:nvCxnSpPr>
      <xdr:spPr>
        <a:xfrm flipV="1">
          <a:off x="2019300" y="9959876"/>
          <a:ext cx="889000" cy="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116854</xdr:rowOff>
    </xdr:from>
    <xdr:to>
      <xdr:col>4</xdr:col>
      <xdr:colOff>206375</xdr:colOff>
      <xdr:row>58</xdr:row>
      <xdr:rowOff>47004</xdr:rowOff>
    </xdr:to>
    <xdr:sp macro="" textlink="">
      <xdr:nvSpPr>
        <xdr:cNvPr id="123" name="フローチャート : 判断 122"/>
        <xdr:cNvSpPr/>
      </xdr:nvSpPr>
      <xdr:spPr>
        <a:xfrm>
          <a:off x="2857500" y="98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63531</xdr:rowOff>
    </xdr:from>
    <xdr:ext cx="534377" cy="259045"/>
    <xdr:sp macro="" textlink="">
      <xdr:nvSpPr>
        <xdr:cNvPr id="124" name="テキスト ボックス 123"/>
        <xdr:cNvSpPr txBox="1"/>
      </xdr:nvSpPr>
      <xdr:spPr>
        <a:xfrm>
          <a:off x="2641111" y="96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21095</xdr:rowOff>
    </xdr:from>
    <xdr:to>
      <xdr:col>2</xdr:col>
      <xdr:colOff>638175</xdr:colOff>
      <xdr:row>58</xdr:row>
      <xdr:rowOff>21723</xdr:rowOff>
    </xdr:to>
    <xdr:cxnSp macro="">
      <xdr:nvCxnSpPr>
        <xdr:cNvPr id="125" name="直線コネクタ 124"/>
        <xdr:cNvCxnSpPr/>
      </xdr:nvCxnSpPr>
      <xdr:spPr>
        <a:xfrm>
          <a:off x="1130300" y="9965195"/>
          <a:ext cx="8890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130159</xdr:rowOff>
    </xdr:from>
    <xdr:to>
      <xdr:col>3</xdr:col>
      <xdr:colOff>3175</xdr:colOff>
      <xdr:row>58</xdr:row>
      <xdr:rowOff>60309</xdr:rowOff>
    </xdr:to>
    <xdr:sp macro="" textlink="">
      <xdr:nvSpPr>
        <xdr:cNvPr id="126" name="フローチャート : 判断 125"/>
        <xdr:cNvSpPr/>
      </xdr:nvSpPr>
      <xdr:spPr>
        <a:xfrm>
          <a:off x="1968500" y="990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76836</xdr:rowOff>
    </xdr:from>
    <xdr:ext cx="534377" cy="259045"/>
    <xdr:sp macro="" textlink="">
      <xdr:nvSpPr>
        <xdr:cNvPr id="127" name="テキスト ボックス 126"/>
        <xdr:cNvSpPr txBox="1"/>
      </xdr:nvSpPr>
      <xdr:spPr>
        <a:xfrm>
          <a:off x="1752111" y="967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54,171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125568</xdr:rowOff>
    </xdr:from>
    <xdr:to>
      <xdr:col>1</xdr:col>
      <xdr:colOff>485775</xdr:colOff>
      <xdr:row>58</xdr:row>
      <xdr:rowOff>55718</xdr:rowOff>
    </xdr:to>
    <xdr:sp macro="" textlink="">
      <xdr:nvSpPr>
        <xdr:cNvPr id="128" name="フローチャート : 判断 127"/>
        <xdr:cNvSpPr/>
      </xdr:nvSpPr>
      <xdr:spPr>
        <a:xfrm>
          <a:off x="1079500" y="989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72245</xdr:rowOff>
    </xdr:from>
    <xdr:ext cx="534377" cy="259045"/>
    <xdr:sp macro="" textlink="">
      <xdr:nvSpPr>
        <xdr:cNvPr id="129" name="テキスト ボックス 128"/>
        <xdr:cNvSpPr txBox="1"/>
      </xdr:nvSpPr>
      <xdr:spPr>
        <a:xfrm>
          <a:off x="863111" y="967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116001</xdr:rowOff>
    </xdr:from>
    <xdr:to>
      <xdr:col>6</xdr:col>
      <xdr:colOff>561975</xdr:colOff>
      <xdr:row>58</xdr:row>
      <xdr:rowOff>46151</xdr:rowOff>
    </xdr:to>
    <xdr:sp macro="" textlink="">
      <xdr:nvSpPr>
        <xdr:cNvPr id="135" name="円/楕円 134"/>
        <xdr:cNvSpPr/>
      </xdr:nvSpPr>
      <xdr:spPr>
        <a:xfrm>
          <a:off x="4584700" y="988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50301</xdr:rowOff>
    </xdr:from>
    <xdr:ext cx="534377" cy="259045"/>
    <xdr:sp macro="" textlink="">
      <xdr:nvSpPr>
        <xdr:cNvPr id="136" name="物件費該当値テキスト"/>
        <xdr:cNvSpPr txBox="1"/>
      </xdr:nvSpPr>
      <xdr:spPr>
        <a:xfrm>
          <a:off x="4686300" y="982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57,887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120634</xdr:rowOff>
    </xdr:from>
    <xdr:to>
      <xdr:col>5</xdr:col>
      <xdr:colOff>409575</xdr:colOff>
      <xdr:row>58</xdr:row>
      <xdr:rowOff>50784</xdr:rowOff>
    </xdr:to>
    <xdr:sp macro="" textlink="">
      <xdr:nvSpPr>
        <xdr:cNvPr id="137" name="円/楕円 136"/>
        <xdr:cNvSpPr/>
      </xdr:nvSpPr>
      <xdr:spPr>
        <a:xfrm>
          <a:off x="3746500" y="989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41911</xdr:rowOff>
    </xdr:from>
    <xdr:ext cx="534377" cy="259045"/>
    <xdr:sp macro="" textlink="">
      <xdr:nvSpPr>
        <xdr:cNvPr id="138" name="テキスト ボックス 137"/>
        <xdr:cNvSpPr txBox="1"/>
      </xdr:nvSpPr>
      <xdr:spPr>
        <a:xfrm>
          <a:off x="3530111" y="998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56,671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136426</xdr:rowOff>
    </xdr:from>
    <xdr:to>
      <xdr:col>4</xdr:col>
      <xdr:colOff>206375</xdr:colOff>
      <xdr:row>58</xdr:row>
      <xdr:rowOff>66576</xdr:rowOff>
    </xdr:to>
    <xdr:sp macro="" textlink="">
      <xdr:nvSpPr>
        <xdr:cNvPr id="139" name="円/楕円 138"/>
        <xdr:cNvSpPr/>
      </xdr:nvSpPr>
      <xdr:spPr>
        <a:xfrm>
          <a:off x="2857500" y="990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57703</xdr:rowOff>
    </xdr:from>
    <xdr:ext cx="534377" cy="259045"/>
    <xdr:sp macro="" textlink="">
      <xdr:nvSpPr>
        <xdr:cNvPr id="140" name="テキスト ボックス 139"/>
        <xdr:cNvSpPr txBox="1"/>
      </xdr:nvSpPr>
      <xdr:spPr>
        <a:xfrm>
          <a:off x="2641111" y="100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52,526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142373</xdr:rowOff>
    </xdr:from>
    <xdr:to>
      <xdr:col>3</xdr:col>
      <xdr:colOff>3175</xdr:colOff>
      <xdr:row>58</xdr:row>
      <xdr:rowOff>72523</xdr:rowOff>
    </xdr:to>
    <xdr:sp macro="" textlink="">
      <xdr:nvSpPr>
        <xdr:cNvPr id="141" name="円/楕円 140"/>
        <xdr:cNvSpPr/>
      </xdr:nvSpPr>
      <xdr:spPr>
        <a:xfrm>
          <a:off x="1968500" y="99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63650</xdr:rowOff>
    </xdr:from>
    <xdr:ext cx="534377" cy="259045"/>
    <xdr:sp macro="" textlink="">
      <xdr:nvSpPr>
        <xdr:cNvPr id="142" name="テキスト ボックス 141"/>
        <xdr:cNvSpPr txBox="1"/>
      </xdr:nvSpPr>
      <xdr:spPr>
        <a:xfrm>
          <a:off x="1752111" y="1000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50,965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141745</xdr:rowOff>
    </xdr:from>
    <xdr:to>
      <xdr:col>1</xdr:col>
      <xdr:colOff>485775</xdr:colOff>
      <xdr:row>58</xdr:row>
      <xdr:rowOff>71895</xdr:rowOff>
    </xdr:to>
    <xdr:sp macro="" textlink="">
      <xdr:nvSpPr>
        <xdr:cNvPr id="143" name="円/楕円 142"/>
        <xdr:cNvSpPr/>
      </xdr:nvSpPr>
      <xdr:spPr>
        <a:xfrm>
          <a:off x="1079500" y="991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63022</xdr:rowOff>
    </xdr:from>
    <xdr:ext cx="534377" cy="259045"/>
    <xdr:sp macro="" textlink="">
      <xdr:nvSpPr>
        <xdr:cNvPr id="144" name="テキスト ボックス 143"/>
        <xdr:cNvSpPr txBox="1"/>
      </xdr:nvSpPr>
      <xdr:spPr>
        <a:xfrm>
          <a:off x="863111" y="100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52527</xdr:rowOff>
    </xdr:from>
    <xdr:to>
      <xdr:col>6</xdr:col>
      <xdr:colOff>511175</xdr:colOff>
      <xdr:row>77</xdr:row>
      <xdr:rowOff>70662</xdr:rowOff>
    </xdr:to>
    <xdr:cxnSp macro="">
      <xdr:nvCxnSpPr>
        <xdr:cNvPr id="173" name="直線コネクタ 172"/>
        <xdr:cNvCxnSpPr/>
      </xdr:nvCxnSpPr>
      <xdr:spPr>
        <a:xfrm>
          <a:off x="3797300" y="13254177"/>
          <a:ext cx="838200" cy="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98835</xdr:rowOff>
    </xdr:from>
    <xdr:ext cx="469744" cy="259045"/>
    <xdr:sp macro="" textlink="">
      <xdr:nvSpPr>
        <xdr:cNvPr id="174" name="維持補修費平均値テキスト"/>
        <xdr:cNvSpPr txBox="1"/>
      </xdr:nvSpPr>
      <xdr:spPr>
        <a:xfrm>
          <a:off x="4686300" y="13300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165455</xdr:rowOff>
    </xdr:from>
    <xdr:to>
      <xdr:col>5</xdr:col>
      <xdr:colOff>358775</xdr:colOff>
      <xdr:row>77</xdr:row>
      <xdr:rowOff>52527</xdr:rowOff>
    </xdr:to>
    <xdr:cxnSp macro="">
      <xdr:nvCxnSpPr>
        <xdr:cNvPr id="176" name="直線コネクタ 175"/>
        <xdr:cNvCxnSpPr/>
      </xdr:nvCxnSpPr>
      <xdr:spPr>
        <a:xfrm>
          <a:off x="2908300" y="13195655"/>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7" name="フローチャート : 判断 176"/>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45496</xdr:rowOff>
    </xdr:from>
    <xdr:ext cx="469744" cy="259045"/>
    <xdr:sp macro="" textlink="">
      <xdr:nvSpPr>
        <xdr:cNvPr id="178" name="テキスト ボックス 177"/>
        <xdr:cNvSpPr txBox="1"/>
      </xdr:nvSpPr>
      <xdr:spPr>
        <a:xfrm>
          <a:off x="3562427" y="1341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165455</xdr:rowOff>
    </xdr:from>
    <xdr:to>
      <xdr:col>4</xdr:col>
      <xdr:colOff>155575</xdr:colOff>
      <xdr:row>77</xdr:row>
      <xdr:rowOff>87427</xdr:rowOff>
    </xdr:to>
    <xdr:cxnSp macro="">
      <xdr:nvCxnSpPr>
        <xdr:cNvPr id="179" name="直線コネクタ 178"/>
        <xdr:cNvCxnSpPr/>
      </xdr:nvCxnSpPr>
      <xdr:spPr>
        <a:xfrm flipV="1">
          <a:off x="2019300" y="13195655"/>
          <a:ext cx="889000" cy="9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139345</xdr:rowOff>
    </xdr:from>
    <xdr:to>
      <xdr:col>4</xdr:col>
      <xdr:colOff>206375</xdr:colOff>
      <xdr:row>78</xdr:row>
      <xdr:rowOff>69495</xdr:rowOff>
    </xdr:to>
    <xdr:sp macro="" textlink="">
      <xdr:nvSpPr>
        <xdr:cNvPr id="180" name="フローチャート : 判断 179"/>
        <xdr:cNvSpPr/>
      </xdr:nvSpPr>
      <xdr:spPr>
        <a:xfrm>
          <a:off x="2857500" y="133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60622</xdr:rowOff>
    </xdr:from>
    <xdr:ext cx="469744" cy="259045"/>
    <xdr:sp macro="" textlink="">
      <xdr:nvSpPr>
        <xdr:cNvPr id="181" name="テキスト ボックス 180"/>
        <xdr:cNvSpPr txBox="1"/>
      </xdr:nvSpPr>
      <xdr:spPr>
        <a:xfrm>
          <a:off x="2673427" y="1343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35192</xdr:rowOff>
    </xdr:from>
    <xdr:to>
      <xdr:col>2</xdr:col>
      <xdr:colOff>638175</xdr:colOff>
      <xdr:row>77</xdr:row>
      <xdr:rowOff>87427</xdr:rowOff>
    </xdr:to>
    <xdr:cxnSp macro="">
      <xdr:nvCxnSpPr>
        <xdr:cNvPr id="182" name="直線コネクタ 181"/>
        <xdr:cNvCxnSpPr/>
      </xdr:nvCxnSpPr>
      <xdr:spPr>
        <a:xfrm>
          <a:off x="1130300" y="13236842"/>
          <a:ext cx="889000" cy="5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125704</xdr:rowOff>
    </xdr:from>
    <xdr:to>
      <xdr:col>3</xdr:col>
      <xdr:colOff>3175</xdr:colOff>
      <xdr:row>78</xdr:row>
      <xdr:rowOff>55854</xdr:rowOff>
    </xdr:to>
    <xdr:sp macro="" textlink="">
      <xdr:nvSpPr>
        <xdr:cNvPr id="183" name="フローチャート : 判断 182"/>
        <xdr:cNvSpPr/>
      </xdr:nvSpPr>
      <xdr:spPr>
        <a:xfrm>
          <a:off x="1968500" y="1332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46981</xdr:rowOff>
    </xdr:from>
    <xdr:ext cx="469744" cy="259045"/>
    <xdr:sp macro="" textlink="">
      <xdr:nvSpPr>
        <xdr:cNvPr id="184" name="テキスト ボックス 183"/>
        <xdr:cNvSpPr txBox="1"/>
      </xdr:nvSpPr>
      <xdr:spPr>
        <a:xfrm>
          <a:off x="1784427" y="1342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165061</xdr:rowOff>
    </xdr:from>
    <xdr:to>
      <xdr:col>1</xdr:col>
      <xdr:colOff>485775</xdr:colOff>
      <xdr:row>78</xdr:row>
      <xdr:rowOff>95211</xdr:rowOff>
    </xdr:to>
    <xdr:sp macro="" textlink="">
      <xdr:nvSpPr>
        <xdr:cNvPr id="185" name="フローチャート : 判断 184"/>
        <xdr:cNvSpPr/>
      </xdr:nvSpPr>
      <xdr:spPr>
        <a:xfrm>
          <a:off x="1079500" y="133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86338</xdr:rowOff>
    </xdr:from>
    <xdr:ext cx="469744" cy="259045"/>
    <xdr:sp macro="" textlink="">
      <xdr:nvSpPr>
        <xdr:cNvPr id="186" name="テキスト ボックス 185"/>
        <xdr:cNvSpPr txBox="1"/>
      </xdr:nvSpPr>
      <xdr:spPr>
        <a:xfrm>
          <a:off x="895427" y="1345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19862</xdr:rowOff>
    </xdr:from>
    <xdr:to>
      <xdr:col>6</xdr:col>
      <xdr:colOff>561975</xdr:colOff>
      <xdr:row>77</xdr:row>
      <xdr:rowOff>121462</xdr:rowOff>
    </xdr:to>
    <xdr:sp macro="" textlink="">
      <xdr:nvSpPr>
        <xdr:cNvPr id="192" name="円/楕円 191"/>
        <xdr:cNvSpPr/>
      </xdr:nvSpPr>
      <xdr:spPr>
        <a:xfrm>
          <a:off x="4584700" y="1322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42739</xdr:rowOff>
    </xdr:from>
    <xdr:ext cx="469744" cy="259045"/>
    <xdr:sp macro="" textlink="">
      <xdr:nvSpPr>
        <xdr:cNvPr id="193" name="維持補修費該当値テキスト"/>
        <xdr:cNvSpPr txBox="1"/>
      </xdr:nvSpPr>
      <xdr:spPr>
        <a:xfrm>
          <a:off x="4686300" y="1307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8,312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1727</xdr:rowOff>
    </xdr:from>
    <xdr:to>
      <xdr:col>5</xdr:col>
      <xdr:colOff>409575</xdr:colOff>
      <xdr:row>77</xdr:row>
      <xdr:rowOff>103327</xdr:rowOff>
    </xdr:to>
    <xdr:sp macro="" textlink="">
      <xdr:nvSpPr>
        <xdr:cNvPr id="194" name="円/楕円 193"/>
        <xdr:cNvSpPr/>
      </xdr:nvSpPr>
      <xdr:spPr>
        <a:xfrm>
          <a:off x="3746500" y="1320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119854</xdr:rowOff>
    </xdr:from>
    <xdr:ext cx="469744" cy="259045"/>
    <xdr:sp macro="" textlink="">
      <xdr:nvSpPr>
        <xdr:cNvPr id="195" name="テキスト ボックス 194"/>
        <xdr:cNvSpPr txBox="1"/>
      </xdr:nvSpPr>
      <xdr:spPr>
        <a:xfrm>
          <a:off x="3562427" y="1297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114655</xdr:rowOff>
    </xdr:from>
    <xdr:to>
      <xdr:col>4</xdr:col>
      <xdr:colOff>206375</xdr:colOff>
      <xdr:row>77</xdr:row>
      <xdr:rowOff>44805</xdr:rowOff>
    </xdr:to>
    <xdr:sp macro="" textlink="">
      <xdr:nvSpPr>
        <xdr:cNvPr id="196" name="円/楕円 195"/>
        <xdr:cNvSpPr/>
      </xdr:nvSpPr>
      <xdr:spPr>
        <a:xfrm>
          <a:off x="2857500" y="131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61333</xdr:rowOff>
    </xdr:from>
    <xdr:ext cx="534377" cy="259045"/>
    <xdr:sp macro="" textlink="">
      <xdr:nvSpPr>
        <xdr:cNvPr id="197" name="テキスト ボックス 196"/>
        <xdr:cNvSpPr txBox="1"/>
      </xdr:nvSpPr>
      <xdr:spPr>
        <a:xfrm>
          <a:off x="2641111" y="1292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36627</xdr:rowOff>
    </xdr:from>
    <xdr:to>
      <xdr:col>3</xdr:col>
      <xdr:colOff>3175</xdr:colOff>
      <xdr:row>77</xdr:row>
      <xdr:rowOff>138227</xdr:rowOff>
    </xdr:to>
    <xdr:sp macro="" textlink="">
      <xdr:nvSpPr>
        <xdr:cNvPr id="198" name="円/楕円 197"/>
        <xdr:cNvSpPr/>
      </xdr:nvSpPr>
      <xdr:spPr>
        <a:xfrm>
          <a:off x="1968500" y="1323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154754</xdr:rowOff>
    </xdr:from>
    <xdr:ext cx="469744" cy="259045"/>
    <xdr:sp macro="" textlink="">
      <xdr:nvSpPr>
        <xdr:cNvPr id="199" name="テキスト ボックス 198"/>
        <xdr:cNvSpPr txBox="1"/>
      </xdr:nvSpPr>
      <xdr:spPr>
        <a:xfrm>
          <a:off x="1784427" y="1301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155842</xdr:rowOff>
    </xdr:from>
    <xdr:to>
      <xdr:col>1</xdr:col>
      <xdr:colOff>485775</xdr:colOff>
      <xdr:row>77</xdr:row>
      <xdr:rowOff>85992</xdr:rowOff>
    </xdr:to>
    <xdr:sp macro="" textlink="">
      <xdr:nvSpPr>
        <xdr:cNvPr id="200" name="円/楕円 199"/>
        <xdr:cNvSpPr/>
      </xdr:nvSpPr>
      <xdr:spPr>
        <a:xfrm>
          <a:off x="1079500" y="131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102519</xdr:rowOff>
    </xdr:from>
    <xdr:ext cx="469744" cy="259045"/>
    <xdr:sp macro="" textlink="">
      <xdr:nvSpPr>
        <xdr:cNvPr id="201" name="テキスト ボックス 200"/>
        <xdr:cNvSpPr txBox="1"/>
      </xdr:nvSpPr>
      <xdr:spPr>
        <a:xfrm>
          <a:off x="895427" y="1296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72,252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162998</xdr:rowOff>
    </xdr:from>
    <xdr:to>
      <xdr:col>6</xdr:col>
      <xdr:colOff>511175</xdr:colOff>
      <xdr:row>96</xdr:row>
      <xdr:rowOff>49785</xdr:rowOff>
    </xdr:to>
    <xdr:cxnSp macro="">
      <xdr:nvCxnSpPr>
        <xdr:cNvPr id="231" name="直線コネクタ 230"/>
        <xdr:cNvCxnSpPr/>
      </xdr:nvCxnSpPr>
      <xdr:spPr>
        <a:xfrm flipV="1">
          <a:off x="3797300" y="16450748"/>
          <a:ext cx="838200" cy="5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150506</xdr:rowOff>
    </xdr:from>
    <xdr:ext cx="534377" cy="259045"/>
    <xdr:sp macro="" textlink="">
      <xdr:nvSpPr>
        <xdr:cNvPr id="232" name="扶助費平均値テキスト"/>
        <xdr:cNvSpPr txBox="1"/>
      </xdr:nvSpPr>
      <xdr:spPr>
        <a:xfrm>
          <a:off x="4686300" y="1609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49785</xdr:rowOff>
    </xdr:from>
    <xdr:to>
      <xdr:col>5</xdr:col>
      <xdr:colOff>358775</xdr:colOff>
      <xdr:row>96</xdr:row>
      <xdr:rowOff>67614</xdr:rowOff>
    </xdr:to>
    <xdr:cxnSp macro="">
      <xdr:nvCxnSpPr>
        <xdr:cNvPr id="234" name="直線コネクタ 233"/>
        <xdr:cNvCxnSpPr/>
      </xdr:nvCxnSpPr>
      <xdr:spPr>
        <a:xfrm flipV="1">
          <a:off x="2908300" y="16508985"/>
          <a:ext cx="889000" cy="1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5" name="フローチャート : 判断 234"/>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143857</xdr:rowOff>
    </xdr:from>
    <xdr:ext cx="534377" cy="259045"/>
    <xdr:sp macro="" textlink="">
      <xdr:nvSpPr>
        <xdr:cNvPr id="236" name="テキスト ボックス 235"/>
        <xdr:cNvSpPr txBox="1"/>
      </xdr:nvSpPr>
      <xdr:spPr>
        <a:xfrm>
          <a:off x="3530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67614</xdr:rowOff>
    </xdr:from>
    <xdr:to>
      <xdr:col>4</xdr:col>
      <xdr:colOff>155575</xdr:colOff>
      <xdr:row>97</xdr:row>
      <xdr:rowOff>102</xdr:rowOff>
    </xdr:to>
    <xdr:cxnSp macro="">
      <xdr:nvCxnSpPr>
        <xdr:cNvPr id="237" name="直線コネクタ 236"/>
        <xdr:cNvCxnSpPr/>
      </xdr:nvCxnSpPr>
      <xdr:spPr>
        <a:xfrm flipV="1">
          <a:off x="2019300" y="16526814"/>
          <a:ext cx="889000" cy="10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169920</xdr:rowOff>
    </xdr:from>
    <xdr:to>
      <xdr:col>4</xdr:col>
      <xdr:colOff>206375</xdr:colOff>
      <xdr:row>96</xdr:row>
      <xdr:rowOff>100070</xdr:rowOff>
    </xdr:to>
    <xdr:sp macro="" textlink="">
      <xdr:nvSpPr>
        <xdr:cNvPr id="238" name="フローチャート : 判断 237"/>
        <xdr:cNvSpPr/>
      </xdr:nvSpPr>
      <xdr:spPr>
        <a:xfrm>
          <a:off x="2857500" y="164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116597</xdr:rowOff>
    </xdr:from>
    <xdr:ext cx="534377" cy="259045"/>
    <xdr:sp macro="" textlink="">
      <xdr:nvSpPr>
        <xdr:cNvPr id="239" name="テキスト ボックス 238"/>
        <xdr:cNvSpPr txBox="1"/>
      </xdr:nvSpPr>
      <xdr:spPr>
        <a:xfrm>
          <a:off x="2641111" y="1623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66,747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102</xdr:rowOff>
    </xdr:from>
    <xdr:to>
      <xdr:col>2</xdr:col>
      <xdr:colOff>638175</xdr:colOff>
      <xdr:row>97</xdr:row>
      <xdr:rowOff>17075</xdr:rowOff>
    </xdr:to>
    <xdr:cxnSp macro="">
      <xdr:nvCxnSpPr>
        <xdr:cNvPr id="240" name="直線コネクタ 239"/>
        <xdr:cNvCxnSpPr/>
      </xdr:nvCxnSpPr>
      <xdr:spPr>
        <a:xfrm flipV="1">
          <a:off x="1130300" y="16630752"/>
          <a:ext cx="889000" cy="1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76536</xdr:rowOff>
    </xdr:from>
    <xdr:to>
      <xdr:col>3</xdr:col>
      <xdr:colOff>3175</xdr:colOff>
      <xdr:row>97</xdr:row>
      <xdr:rowOff>6686</xdr:rowOff>
    </xdr:to>
    <xdr:sp macro="" textlink="">
      <xdr:nvSpPr>
        <xdr:cNvPr id="241" name="フローチャート : 判断 240"/>
        <xdr:cNvSpPr/>
      </xdr:nvSpPr>
      <xdr:spPr>
        <a:xfrm>
          <a:off x="1968500" y="165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23213</xdr:rowOff>
    </xdr:from>
    <xdr:ext cx="534377" cy="259045"/>
    <xdr:sp macro="" textlink="">
      <xdr:nvSpPr>
        <xdr:cNvPr id="242" name="テキスト ボックス 241"/>
        <xdr:cNvSpPr txBox="1"/>
      </xdr:nvSpPr>
      <xdr:spPr>
        <a:xfrm>
          <a:off x="1752111" y="1631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62,649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100312</xdr:rowOff>
    </xdr:from>
    <xdr:to>
      <xdr:col>1</xdr:col>
      <xdr:colOff>485775</xdr:colOff>
      <xdr:row>97</xdr:row>
      <xdr:rowOff>30462</xdr:rowOff>
    </xdr:to>
    <xdr:sp macro="" textlink="">
      <xdr:nvSpPr>
        <xdr:cNvPr id="243" name="フローチャート : 判断 242"/>
        <xdr:cNvSpPr/>
      </xdr:nvSpPr>
      <xdr:spPr>
        <a:xfrm>
          <a:off x="1079500" y="165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46989</xdr:rowOff>
    </xdr:from>
    <xdr:ext cx="534377" cy="259045"/>
    <xdr:sp macro="" textlink="">
      <xdr:nvSpPr>
        <xdr:cNvPr id="244" name="テキスト ボックス 243"/>
        <xdr:cNvSpPr txBox="1"/>
      </xdr:nvSpPr>
      <xdr:spPr>
        <a:xfrm>
          <a:off x="863111" y="163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61,401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112198</xdr:rowOff>
    </xdr:from>
    <xdr:to>
      <xdr:col>6</xdr:col>
      <xdr:colOff>561975</xdr:colOff>
      <xdr:row>96</xdr:row>
      <xdr:rowOff>42348</xdr:rowOff>
    </xdr:to>
    <xdr:sp macro="" textlink="">
      <xdr:nvSpPr>
        <xdr:cNvPr id="250" name="円/楕円 249"/>
        <xdr:cNvSpPr/>
      </xdr:nvSpPr>
      <xdr:spPr>
        <a:xfrm>
          <a:off x="4584700" y="1639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90625</xdr:rowOff>
    </xdr:from>
    <xdr:ext cx="534377" cy="259045"/>
    <xdr:sp macro="" textlink="">
      <xdr:nvSpPr>
        <xdr:cNvPr id="251" name="扶助費該当値テキスト"/>
        <xdr:cNvSpPr txBox="1"/>
      </xdr:nvSpPr>
      <xdr:spPr>
        <a:xfrm>
          <a:off x="4686300" y="1637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69,777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170435</xdr:rowOff>
    </xdr:from>
    <xdr:to>
      <xdr:col>5</xdr:col>
      <xdr:colOff>409575</xdr:colOff>
      <xdr:row>96</xdr:row>
      <xdr:rowOff>100585</xdr:rowOff>
    </xdr:to>
    <xdr:sp macro="" textlink="">
      <xdr:nvSpPr>
        <xdr:cNvPr id="252" name="円/楕円 251"/>
        <xdr:cNvSpPr/>
      </xdr:nvSpPr>
      <xdr:spPr>
        <a:xfrm>
          <a:off x="3746500" y="164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91712</xdr:rowOff>
    </xdr:from>
    <xdr:ext cx="534377" cy="259045"/>
    <xdr:sp macro="" textlink="">
      <xdr:nvSpPr>
        <xdr:cNvPr id="253" name="テキスト ボックス 252"/>
        <xdr:cNvSpPr txBox="1"/>
      </xdr:nvSpPr>
      <xdr:spPr>
        <a:xfrm>
          <a:off x="3530111" y="1655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66,720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16814</xdr:rowOff>
    </xdr:from>
    <xdr:to>
      <xdr:col>4</xdr:col>
      <xdr:colOff>206375</xdr:colOff>
      <xdr:row>96</xdr:row>
      <xdr:rowOff>118414</xdr:rowOff>
    </xdr:to>
    <xdr:sp macro="" textlink="">
      <xdr:nvSpPr>
        <xdr:cNvPr id="254" name="円/楕円 253"/>
        <xdr:cNvSpPr/>
      </xdr:nvSpPr>
      <xdr:spPr>
        <a:xfrm>
          <a:off x="2857500" y="1647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109541</xdr:rowOff>
    </xdr:from>
    <xdr:ext cx="534377" cy="259045"/>
    <xdr:sp macro="" textlink="">
      <xdr:nvSpPr>
        <xdr:cNvPr id="255" name="テキスト ボックス 254"/>
        <xdr:cNvSpPr txBox="1"/>
      </xdr:nvSpPr>
      <xdr:spPr>
        <a:xfrm>
          <a:off x="2641111" y="1656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65,784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120752</xdr:rowOff>
    </xdr:from>
    <xdr:to>
      <xdr:col>3</xdr:col>
      <xdr:colOff>3175</xdr:colOff>
      <xdr:row>97</xdr:row>
      <xdr:rowOff>50902</xdr:rowOff>
    </xdr:to>
    <xdr:sp macro="" textlink="">
      <xdr:nvSpPr>
        <xdr:cNvPr id="256" name="円/楕円 255"/>
        <xdr:cNvSpPr/>
      </xdr:nvSpPr>
      <xdr:spPr>
        <a:xfrm>
          <a:off x="1968500" y="1657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42029</xdr:rowOff>
    </xdr:from>
    <xdr:ext cx="534377" cy="259045"/>
    <xdr:sp macro="" textlink="">
      <xdr:nvSpPr>
        <xdr:cNvPr id="257" name="テキスト ボックス 256"/>
        <xdr:cNvSpPr txBox="1"/>
      </xdr:nvSpPr>
      <xdr:spPr>
        <a:xfrm>
          <a:off x="1752111" y="1667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60,328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137725</xdr:rowOff>
    </xdr:from>
    <xdr:to>
      <xdr:col>1</xdr:col>
      <xdr:colOff>485775</xdr:colOff>
      <xdr:row>97</xdr:row>
      <xdr:rowOff>67875</xdr:rowOff>
    </xdr:to>
    <xdr:sp macro="" textlink="">
      <xdr:nvSpPr>
        <xdr:cNvPr id="258" name="円/楕円 257"/>
        <xdr:cNvSpPr/>
      </xdr:nvSpPr>
      <xdr:spPr>
        <a:xfrm>
          <a:off x="1079500" y="165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59002</xdr:rowOff>
    </xdr:from>
    <xdr:ext cx="534377" cy="259045"/>
    <xdr:sp macro="" textlink="">
      <xdr:nvSpPr>
        <xdr:cNvPr id="259" name="テキスト ボックス 258"/>
        <xdr:cNvSpPr txBox="1"/>
      </xdr:nvSpPr>
      <xdr:spPr>
        <a:xfrm>
          <a:off x="863111" y="1668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59,437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28459</xdr:rowOff>
    </xdr:from>
    <xdr:to>
      <xdr:col>15</xdr:col>
      <xdr:colOff>180975</xdr:colOff>
      <xdr:row>34</xdr:row>
      <xdr:rowOff>63598</xdr:rowOff>
    </xdr:to>
    <xdr:cxnSp macro="">
      <xdr:nvCxnSpPr>
        <xdr:cNvPr id="290" name="直線コネクタ 289"/>
        <xdr:cNvCxnSpPr/>
      </xdr:nvCxnSpPr>
      <xdr:spPr>
        <a:xfrm flipV="1">
          <a:off x="9639300" y="5857759"/>
          <a:ext cx="838200" cy="3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80564</xdr:rowOff>
    </xdr:from>
    <xdr:ext cx="534377" cy="259045"/>
    <xdr:sp macro="" textlink="">
      <xdr:nvSpPr>
        <xdr:cNvPr id="291" name="補助費等平均値テキスト"/>
        <xdr:cNvSpPr txBox="1"/>
      </xdr:nvSpPr>
      <xdr:spPr>
        <a:xfrm>
          <a:off x="10528300" y="608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63598</xdr:rowOff>
    </xdr:from>
    <xdr:to>
      <xdr:col>14</xdr:col>
      <xdr:colOff>28575</xdr:colOff>
      <xdr:row>34</xdr:row>
      <xdr:rowOff>74756</xdr:rowOff>
    </xdr:to>
    <xdr:cxnSp macro="">
      <xdr:nvCxnSpPr>
        <xdr:cNvPr id="293" name="直線コネクタ 292"/>
        <xdr:cNvCxnSpPr/>
      </xdr:nvCxnSpPr>
      <xdr:spPr>
        <a:xfrm flipV="1">
          <a:off x="8750300" y="5892898"/>
          <a:ext cx="889000" cy="1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4" name="フローチャート : 判断 293"/>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35835</xdr:rowOff>
    </xdr:from>
    <xdr:ext cx="534377" cy="259045"/>
    <xdr:sp macro="" textlink="">
      <xdr:nvSpPr>
        <xdr:cNvPr id="295" name="テキスト ボックス 294"/>
        <xdr:cNvSpPr txBox="1"/>
      </xdr:nvSpPr>
      <xdr:spPr>
        <a:xfrm>
          <a:off x="9372111" y="620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11042</xdr:rowOff>
    </xdr:from>
    <xdr:to>
      <xdr:col>12</xdr:col>
      <xdr:colOff>511175</xdr:colOff>
      <xdr:row>34</xdr:row>
      <xdr:rowOff>74756</xdr:rowOff>
    </xdr:to>
    <xdr:cxnSp macro="">
      <xdr:nvCxnSpPr>
        <xdr:cNvPr id="296" name="直線コネクタ 295"/>
        <xdr:cNvCxnSpPr/>
      </xdr:nvCxnSpPr>
      <xdr:spPr>
        <a:xfrm>
          <a:off x="7861300" y="5840342"/>
          <a:ext cx="889000" cy="6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30836</xdr:rowOff>
    </xdr:from>
    <xdr:to>
      <xdr:col>12</xdr:col>
      <xdr:colOff>561975</xdr:colOff>
      <xdr:row>36</xdr:row>
      <xdr:rowOff>132436</xdr:rowOff>
    </xdr:to>
    <xdr:sp macro="" textlink="">
      <xdr:nvSpPr>
        <xdr:cNvPr id="297" name="フローチャート : 判断 296"/>
        <xdr:cNvSpPr/>
      </xdr:nvSpPr>
      <xdr:spPr>
        <a:xfrm>
          <a:off x="8699500" y="620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123563</xdr:rowOff>
    </xdr:from>
    <xdr:ext cx="534377" cy="259045"/>
    <xdr:sp macro="" textlink="">
      <xdr:nvSpPr>
        <xdr:cNvPr id="298" name="テキスト ボックス 297"/>
        <xdr:cNvSpPr txBox="1"/>
      </xdr:nvSpPr>
      <xdr:spPr>
        <a:xfrm>
          <a:off x="8483111" y="629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48,834</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11042</xdr:rowOff>
    </xdr:from>
    <xdr:to>
      <xdr:col>11</xdr:col>
      <xdr:colOff>307975</xdr:colOff>
      <xdr:row>34</xdr:row>
      <xdr:rowOff>143031</xdr:rowOff>
    </xdr:to>
    <xdr:cxnSp macro="">
      <xdr:nvCxnSpPr>
        <xdr:cNvPr id="299" name="直線コネクタ 298"/>
        <xdr:cNvCxnSpPr/>
      </xdr:nvCxnSpPr>
      <xdr:spPr>
        <a:xfrm flipV="1">
          <a:off x="6972300" y="5840342"/>
          <a:ext cx="889000" cy="13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99514</xdr:rowOff>
    </xdr:from>
    <xdr:to>
      <xdr:col>11</xdr:col>
      <xdr:colOff>358775</xdr:colOff>
      <xdr:row>35</xdr:row>
      <xdr:rowOff>29664</xdr:rowOff>
    </xdr:to>
    <xdr:sp macro="" textlink="">
      <xdr:nvSpPr>
        <xdr:cNvPr id="300" name="フローチャート : 判断 299"/>
        <xdr:cNvSpPr/>
      </xdr:nvSpPr>
      <xdr:spPr>
        <a:xfrm>
          <a:off x="7810500" y="592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20791</xdr:rowOff>
    </xdr:from>
    <xdr:ext cx="534377" cy="259045"/>
    <xdr:sp macro="" textlink="">
      <xdr:nvSpPr>
        <xdr:cNvPr id="301" name="テキスト ボックス 300"/>
        <xdr:cNvSpPr txBox="1"/>
      </xdr:nvSpPr>
      <xdr:spPr>
        <a:xfrm>
          <a:off x="7594111" y="602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74,025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73334</xdr:rowOff>
    </xdr:from>
    <xdr:to>
      <xdr:col>10</xdr:col>
      <xdr:colOff>155575</xdr:colOff>
      <xdr:row>37</xdr:row>
      <xdr:rowOff>3484</xdr:rowOff>
    </xdr:to>
    <xdr:sp macro="" textlink="">
      <xdr:nvSpPr>
        <xdr:cNvPr id="302" name="フローチャート : 判断 301"/>
        <xdr:cNvSpPr/>
      </xdr:nvSpPr>
      <xdr:spPr>
        <a:xfrm>
          <a:off x="6921500" y="624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166061</xdr:rowOff>
    </xdr:from>
    <xdr:ext cx="534377" cy="259045"/>
    <xdr:sp macro="" textlink="">
      <xdr:nvSpPr>
        <xdr:cNvPr id="303" name="テキスト ボックス 302"/>
        <xdr:cNvSpPr txBox="1"/>
      </xdr:nvSpPr>
      <xdr:spPr>
        <a:xfrm>
          <a:off x="6705111" y="633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149109</xdr:rowOff>
    </xdr:from>
    <xdr:to>
      <xdr:col>15</xdr:col>
      <xdr:colOff>231775</xdr:colOff>
      <xdr:row>34</xdr:row>
      <xdr:rowOff>79259</xdr:rowOff>
    </xdr:to>
    <xdr:sp macro="" textlink="">
      <xdr:nvSpPr>
        <xdr:cNvPr id="309" name="円/楕円 308"/>
        <xdr:cNvSpPr/>
      </xdr:nvSpPr>
      <xdr:spPr>
        <a:xfrm>
          <a:off x="10426700" y="580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536</xdr:rowOff>
    </xdr:from>
    <xdr:ext cx="534377" cy="259045"/>
    <xdr:sp macro="" textlink="">
      <xdr:nvSpPr>
        <xdr:cNvPr id="310" name="補助費等該当値テキスト"/>
        <xdr:cNvSpPr txBox="1"/>
      </xdr:nvSpPr>
      <xdr:spPr>
        <a:xfrm>
          <a:off x="10528300" y="565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85,219</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12798</xdr:rowOff>
    </xdr:from>
    <xdr:to>
      <xdr:col>14</xdr:col>
      <xdr:colOff>79375</xdr:colOff>
      <xdr:row>34</xdr:row>
      <xdr:rowOff>114398</xdr:rowOff>
    </xdr:to>
    <xdr:sp macro="" textlink="">
      <xdr:nvSpPr>
        <xdr:cNvPr id="311" name="円/楕円 310"/>
        <xdr:cNvSpPr/>
      </xdr:nvSpPr>
      <xdr:spPr>
        <a:xfrm>
          <a:off x="9588500" y="584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130925</xdr:rowOff>
    </xdr:from>
    <xdr:ext cx="534377" cy="259045"/>
    <xdr:sp macro="" textlink="">
      <xdr:nvSpPr>
        <xdr:cNvPr id="312" name="テキスト ボックス 311"/>
        <xdr:cNvSpPr txBox="1"/>
      </xdr:nvSpPr>
      <xdr:spPr>
        <a:xfrm>
          <a:off x="9372111" y="561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81,991</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23956</xdr:rowOff>
    </xdr:from>
    <xdr:to>
      <xdr:col>12</xdr:col>
      <xdr:colOff>561975</xdr:colOff>
      <xdr:row>34</xdr:row>
      <xdr:rowOff>125556</xdr:rowOff>
    </xdr:to>
    <xdr:sp macro="" textlink="">
      <xdr:nvSpPr>
        <xdr:cNvPr id="313" name="円/楕円 312"/>
        <xdr:cNvSpPr/>
      </xdr:nvSpPr>
      <xdr:spPr>
        <a:xfrm>
          <a:off x="8699500" y="585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142083</xdr:rowOff>
    </xdr:from>
    <xdr:ext cx="534377" cy="259045"/>
    <xdr:sp macro="" textlink="">
      <xdr:nvSpPr>
        <xdr:cNvPr id="314" name="テキスト ボックス 313"/>
        <xdr:cNvSpPr txBox="1"/>
      </xdr:nvSpPr>
      <xdr:spPr>
        <a:xfrm>
          <a:off x="8483111" y="562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80,966</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131692</xdr:rowOff>
    </xdr:from>
    <xdr:to>
      <xdr:col>11</xdr:col>
      <xdr:colOff>358775</xdr:colOff>
      <xdr:row>34</xdr:row>
      <xdr:rowOff>61842</xdr:rowOff>
    </xdr:to>
    <xdr:sp macro="" textlink="">
      <xdr:nvSpPr>
        <xdr:cNvPr id="315" name="円/楕円 314"/>
        <xdr:cNvSpPr/>
      </xdr:nvSpPr>
      <xdr:spPr>
        <a:xfrm>
          <a:off x="7810500" y="578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78369</xdr:rowOff>
    </xdr:from>
    <xdr:ext cx="534377" cy="259045"/>
    <xdr:sp macro="" textlink="">
      <xdr:nvSpPr>
        <xdr:cNvPr id="316" name="テキスト ボックス 315"/>
        <xdr:cNvSpPr txBox="1"/>
      </xdr:nvSpPr>
      <xdr:spPr>
        <a:xfrm>
          <a:off x="7594111" y="556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86,819</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92231</xdr:rowOff>
    </xdr:from>
    <xdr:to>
      <xdr:col>10</xdr:col>
      <xdr:colOff>155575</xdr:colOff>
      <xdr:row>35</xdr:row>
      <xdr:rowOff>22381</xdr:rowOff>
    </xdr:to>
    <xdr:sp macro="" textlink="">
      <xdr:nvSpPr>
        <xdr:cNvPr id="317" name="円/楕円 316"/>
        <xdr:cNvSpPr/>
      </xdr:nvSpPr>
      <xdr:spPr>
        <a:xfrm>
          <a:off x="6921500" y="592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38908</xdr:rowOff>
    </xdr:from>
    <xdr:ext cx="534377" cy="259045"/>
    <xdr:sp macro="" textlink="">
      <xdr:nvSpPr>
        <xdr:cNvPr id="318" name="テキスト ボックス 317"/>
        <xdr:cNvSpPr txBox="1"/>
      </xdr:nvSpPr>
      <xdr:spPr>
        <a:xfrm>
          <a:off x="6705111" y="56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28561</xdr:rowOff>
    </xdr:from>
    <xdr:to>
      <xdr:col>15</xdr:col>
      <xdr:colOff>180975</xdr:colOff>
      <xdr:row>58</xdr:row>
      <xdr:rowOff>143053</xdr:rowOff>
    </xdr:to>
    <xdr:cxnSp macro="">
      <xdr:nvCxnSpPr>
        <xdr:cNvPr id="349" name="直線コネクタ 348"/>
        <xdr:cNvCxnSpPr/>
      </xdr:nvCxnSpPr>
      <xdr:spPr>
        <a:xfrm>
          <a:off x="9639300" y="9972661"/>
          <a:ext cx="838200" cy="11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90389</xdr:rowOff>
    </xdr:from>
    <xdr:ext cx="534377" cy="259045"/>
    <xdr:sp macro="" textlink="">
      <xdr:nvSpPr>
        <xdr:cNvPr id="350" name="普通建設事業費平均値テキスト"/>
        <xdr:cNvSpPr txBox="1"/>
      </xdr:nvSpPr>
      <xdr:spPr>
        <a:xfrm>
          <a:off x="10528300" y="1003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10825</xdr:rowOff>
    </xdr:from>
    <xdr:to>
      <xdr:col>14</xdr:col>
      <xdr:colOff>28575</xdr:colOff>
      <xdr:row>58</xdr:row>
      <xdr:rowOff>28561</xdr:rowOff>
    </xdr:to>
    <xdr:cxnSp macro="">
      <xdr:nvCxnSpPr>
        <xdr:cNvPr id="352" name="直線コネクタ 351"/>
        <xdr:cNvCxnSpPr/>
      </xdr:nvCxnSpPr>
      <xdr:spPr>
        <a:xfrm>
          <a:off x="8750300" y="9954925"/>
          <a:ext cx="889000" cy="1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3" name="フローチャート : 判断 352"/>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7290</xdr:rowOff>
    </xdr:from>
    <xdr:ext cx="534377" cy="259045"/>
    <xdr:sp macro="" textlink="">
      <xdr:nvSpPr>
        <xdr:cNvPr id="354" name="テキスト ボックス 353"/>
        <xdr:cNvSpPr txBox="1"/>
      </xdr:nvSpPr>
      <xdr:spPr>
        <a:xfrm>
          <a:off x="9372111" y="1012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10825</xdr:rowOff>
    </xdr:from>
    <xdr:to>
      <xdr:col>12</xdr:col>
      <xdr:colOff>511175</xdr:colOff>
      <xdr:row>58</xdr:row>
      <xdr:rowOff>78669</xdr:rowOff>
    </xdr:to>
    <xdr:cxnSp macro="">
      <xdr:nvCxnSpPr>
        <xdr:cNvPr id="355" name="直線コネクタ 354"/>
        <xdr:cNvCxnSpPr/>
      </xdr:nvCxnSpPr>
      <xdr:spPr>
        <a:xfrm flipV="1">
          <a:off x="7861300" y="9954925"/>
          <a:ext cx="889000" cy="6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86769</xdr:rowOff>
    </xdr:from>
    <xdr:to>
      <xdr:col>12</xdr:col>
      <xdr:colOff>561975</xdr:colOff>
      <xdr:row>59</xdr:row>
      <xdr:rowOff>16919</xdr:rowOff>
    </xdr:to>
    <xdr:sp macro="" textlink="">
      <xdr:nvSpPr>
        <xdr:cNvPr id="356" name="フローチャート : 判断 355"/>
        <xdr:cNvSpPr/>
      </xdr:nvSpPr>
      <xdr:spPr>
        <a:xfrm>
          <a:off x="8699500" y="100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8046</xdr:rowOff>
    </xdr:from>
    <xdr:ext cx="534377" cy="259045"/>
    <xdr:sp macro="" textlink="">
      <xdr:nvSpPr>
        <xdr:cNvPr id="357" name="テキスト ボックス 356"/>
        <xdr:cNvSpPr txBox="1"/>
      </xdr:nvSpPr>
      <xdr:spPr>
        <a:xfrm>
          <a:off x="8483111" y="101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78669</xdr:rowOff>
    </xdr:from>
    <xdr:to>
      <xdr:col>11</xdr:col>
      <xdr:colOff>307975</xdr:colOff>
      <xdr:row>58</xdr:row>
      <xdr:rowOff>100199</xdr:rowOff>
    </xdr:to>
    <xdr:cxnSp macro="">
      <xdr:nvCxnSpPr>
        <xdr:cNvPr id="358" name="直線コネクタ 357"/>
        <xdr:cNvCxnSpPr/>
      </xdr:nvCxnSpPr>
      <xdr:spPr>
        <a:xfrm flipV="1">
          <a:off x="6972300" y="10022769"/>
          <a:ext cx="889000" cy="2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107864</xdr:rowOff>
    </xdr:from>
    <xdr:to>
      <xdr:col>11</xdr:col>
      <xdr:colOff>358775</xdr:colOff>
      <xdr:row>59</xdr:row>
      <xdr:rowOff>38014</xdr:rowOff>
    </xdr:to>
    <xdr:sp macro="" textlink="">
      <xdr:nvSpPr>
        <xdr:cNvPr id="359" name="フローチャート : 判断 358"/>
        <xdr:cNvSpPr/>
      </xdr:nvSpPr>
      <xdr:spPr>
        <a:xfrm>
          <a:off x="7810500" y="1005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29141</xdr:rowOff>
    </xdr:from>
    <xdr:ext cx="534377" cy="259045"/>
    <xdr:sp macro="" textlink="">
      <xdr:nvSpPr>
        <xdr:cNvPr id="360" name="テキスト ボックス 359"/>
        <xdr:cNvSpPr txBox="1"/>
      </xdr:nvSpPr>
      <xdr:spPr>
        <a:xfrm>
          <a:off x="7594111" y="1014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68,386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121157</xdr:rowOff>
    </xdr:from>
    <xdr:to>
      <xdr:col>10</xdr:col>
      <xdr:colOff>155575</xdr:colOff>
      <xdr:row>59</xdr:row>
      <xdr:rowOff>51307</xdr:rowOff>
    </xdr:to>
    <xdr:sp macro="" textlink="">
      <xdr:nvSpPr>
        <xdr:cNvPr id="361" name="フローチャート : 判断 360"/>
        <xdr:cNvSpPr/>
      </xdr:nvSpPr>
      <xdr:spPr>
        <a:xfrm>
          <a:off x="6921500" y="100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42434</xdr:rowOff>
    </xdr:from>
    <xdr:ext cx="534377" cy="259045"/>
    <xdr:sp macro="" textlink="">
      <xdr:nvSpPr>
        <xdr:cNvPr id="362" name="テキスト ボックス 361"/>
        <xdr:cNvSpPr txBox="1"/>
      </xdr:nvSpPr>
      <xdr:spPr>
        <a:xfrm>
          <a:off x="6705111" y="1015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60,245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92253</xdr:rowOff>
    </xdr:from>
    <xdr:to>
      <xdr:col>15</xdr:col>
      <xdr:colOff>231775</xdr:colOff>
      <xdr:row>59</xdr:row>
      <xdr:rowOff>22403</xdr:rowOff>
    </xdr:to>
    <xdr:sp macro="" textlink="">
      <xdr:nvSpPr>
        <xdr:cNvPr id="368" name="円/楕円 367"/>
        <xdr:cNvSpPr/>
      </xdr:nvSpPr>
      <xdr:spPr>
        <a:xfrm>
          <a:off x="10426700" y="1003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51630</xdr:rowOff>
    </xdr:from>
    <xdr:ext cx="534377" cy="259045"/>
    <xdr:sp macro="" textlink="">
      <xdr:nvSpPr>
        <xdr:cNvPr id="369" name="普通建設事業費該当値テキスト"/>
        <xdr:cNvSpPr txBox="1"/>
      </xdr:nvSpPr>
      <xdr:spPr>
        <a:xfrm>
          <a:off x="10528300" y="982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77,947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149211</xdr:rowOff>
    </xdr:from>
    <xdr:to>
      <xdr:col>14</xdr:col>
      <xdr:colOff>79375</xdr:colOff>
      <xdr:row>58</xdr:row>
      <xdr:rowOff>79361</xdr:rowOff>
    </xdr:to>
    <xdr:sp macro="" textlink="">
      <xdr:nvSpPr>
        <xdr:cNvPr id="370" name="円/楕円 369"/>
        <xdr:cNvSpPr/>
      </xdr:nvSpPr>
      <xdr:spPr>
        <a:xfrm>
          <a:off x="9588500" y="99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95888</xdr:rowOff>
    </xdr:from>
    <xdr:ext cx="599010" cy="259045"/>
    <xdr:sp macro="" textlink="">
      <xdr:nvSpPr>
        <xdr:cNvPr id="371" name="テキスト ボックス 370"/>
        <xdr:cNvSpPr txBox="1"/>
      </xdr:nvSpPr>
      <xdr:spPr>
        <a:xfrm>
          <a:off x="9339794" y="969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148,064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131475</xdr:rowOff>
    </xdr:from>
    <xdr:to>
      <xdr:col>12</xdr:col>
      <xdr:colOff>561975</xdr:colOff>
      <xdr:row>58</xdr:row>
      <xdr:rowOff>61625</xdr:rowOff>
    </xdr:to>
    <xdr:sp macro="" textlink="">
      <xdr:nvSpPr>
        <xdr:cNvPr id="372" name="円/楕円 371"/>
        <xdr:cNvSpPr/>
      </xdr:nvSpPr>
      <xdr:spPr>
        <a:xfrm>
          <a:off x="8699500" y="990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78152</xdr:rowOff>
    </xdr:from>
    <xdr:ext cx="599010" cy="259045"/>
    <xdr:sp macro="" textlink="">
      <xdr:nvSpPr>
        <xdr:cNvPr id="373" name="テキスト ボックス 372"/>
        <xdr:cNvSpPr txBox="1"/>
      </xdr:nvSpPr>
      <xdr:spPr>
        <a:xfrm>
          <a:off x="8450794" y="9679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158,926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27869</xdr:rowOff>
    </xdr:from>
    <xdr:to>
      <xdr:col>11</xdr:col>
      <xdr:colOff>358775</xdr:colOff>
      <xdr:row>58</xdr:row>
      <xdr:rowOff>129469</xdr:rowOff>
    </xdr:to>
    <xdr:sp macro="" textlink="">
      <xdr:nvSpPr>
        <xdr:cNvPr id="374" name="円/楕円 373"/>
        <xdr:cNvSpPr/>
      </xdr:nvSpPr>
      <xdr:spPr>
        <a:xfrm>
          <a:off x="7810500" y="997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145996</xdr:rowOff>
    </xdr:from>
    <xdr:ext cx="599010" cy="259045"/>
    <xdr:sp macro="" textlink="">
      <xdr:nvSpPr>
        <xdr:cNvPr id="375" name="テキスト ボックス 374"/>
        <xdr:cNvSpPr txBox="1"/>
      </xdr:nvSpPr>
      <xdr:spPr>
        <a:xfrm>
          <a:off x="7561794" y="974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117,377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49399</xdr:rowOff>
    </xdr:from>
    <xdr:to>
      <xdr:col>10</xdr:col>
      <xdr:colOff>155575</xdr:colOff>
      <xdr:row>58</xdr:row>
      <xdr:rowOff>150999</xdr:rowOff>
    </xdr:to>
    <xdr:sp macro="" textlink="">
      <xdr:nvSpPr>
        <xdr:cNvPr id="376" name="円/楕円 375"/>
        <xdr:cNvSpPr/>
      </xdr:nvSpPr>
      <xdr:spPr>
        <a:xfrm>
          <a:off x="6921500" y="999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167526</xdr:rowOff>
    </xdr:from>
    <xdr:ext cx="599010" cy="259045"/>
    <xdr:sp macro="" textlink="">
      <xdr:nvSpPr>
        <xdr:cNvPr id="377" name="テキスト ボックス 376"/>
        <xdr:cNvSpPr txBox="1"/>
      </xdr:nvSpPr>
      <xdr:spPr>
        <a:xfrm>
          <a:off x="6672794" y="97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19,068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6691</xdr:rowOff>
    </xdr:from>
    <xdr:to>
      <xdr:col>15</xdr:col>
      <xdr:colOff>180975</xdr:colOff>
      <xdr:row>79</xdr:row>
      <xdr:rowOff>19645</xdr:rowOff>
    </xdr:to>
    <xdr:cxnSp macro="">
      <xdr:nvCxnSpPr>
        <xdr:cNvPr id="408" name="直線コネクタ 407"/>
        <xdr:cNvCxnSpPr/>
      </xdr:nvCxnSpPr>
      <xdr:spPr>
        <a:xfrm>
          <a:off x="9639300" y="13551241"/>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162499</xdr:rowOff>
    </xdr:from>
    <xdr:ext cx="534377" cy="259045"/>
    <xdr:sp macro="" textlink="">
      <xdr:nvSpPr>
        <xdr:cNvPr id="409" name="普通建設事業費 （ うち新規整備　）平均値テキスト"/>
        <xdr:cNvSpPr txBox="1"/>
      </xdr:nvSpPr>
      <xdr:spPr>
        <a:xfrm>
          <a:off x="10528300" y="13535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150273</xdr:rowOff>
    </xdr:from>
    <xdr:to>
      <xdr:col>14</xdr:col>
      <xdr:colOff>28575</xdr:colOff>
      <xdr:row>79</xdr:row>
      <xdr:rowOff>6691</xdr:rowOff>
    </xdr:to>
    <xdr:cxnSp macro="">
      <xdr:nvCxnSpPr>
        <xdr:cNvPr id="411" name="直線コネクタ 410"/>
        <xdr:cNvCxnSpPr/>
      </xdr:nvCxnSpPr>
      <xdr:spPr>
        <a:xfrm>
          <a:off x="8750300" y="13523373"/>
          <a:ext cx="889000" cy="2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2" name="フローチャート : 判断 411"/>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74023</xdr:rowOff>
    </xdr:from>
    <xdr:ext cx="534377" cy="259045"/>
    <xdr:sp macro="" textlink="">
      <xdr:nvSpPr>
        <xdr:cNvPr id="413" name="テキスト ボックス 412"/>
        <xdr:cNvSpPr txBox="1"/>
      </xdr:nvSpPr>
      <xdr:spPr>
        <a:xfrm>
          <a:off x="9372111" y="1361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159162</xdr:rowOff>
    </xdr:from>
    <xdr:to>
      <xdr:col>12</xdr:col>
      <xdr:colOff>561975</xdr:colOff>
      <xdr:row>79</xdr:row>
      <xdr:rowOff>89312</xdr:rowOff>
    </xdr:to>
    <xdr:sp macro="" textlink="">
      <xdr:nvSpPr>
        <xdr:cNvPr id="414" name="フローチャート : 判断 413"/>
        <xdr:cNvSpPr/>
      </xdr:nvSpPr>
      <xdr:spPr>
        <a:xfrm>
          <a:off x="8699500" y="135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80439</xdr:rowOff>
    </xdr:from>
    <xdr:ext cx="534377" cy="259045"/>
    <xdr:sp macro="" textlink="">
      <xdr:nvSpPr>
        <xdr:cNvPr id="415" name="テキスト ボックス 414"/>
        <xdr:cNvSpPr txBox="1"/>
      </xdr:nvSpPr>
      <xdr:spPr>
        <a:xfrm>
          <a:off x="8483111" y="136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36,970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140295</xdr:rowOff>
    </xdr:from>
    <xdr:to>
      <xdr:col>15</xdr:col>
      <xdr:colOff>231775</xdr:colOff>
      <xdr:row>79</xdr:row>
      <xdr:rowOff>70445</xdr:rowOff>
    </xdr:to>
    <xdr:sp macro="" textlink="">
      <xdr:nvSpPr>
        <xdr:cNvPr id="421" name="円/楕円 420"/>
        <xdr:cNvSpPr/>
      </xdr:nvSpPr>
      <xdr:spPr>
        <a:xfrm>
          <a:off x="10426700" y="1351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99672</xdr:rowOff>
    </xdr:from>
    <xdr:ext cx="534377" cy="259045"/>
    <xdr:sp macro="" textlink="">
      <xdr:nvSpPr>
        <xdr:cNvPr id="422" name="普通建設事業費 （ うち新規整備　）該当値テキスト"/>
        <xdr:cNvSpPr txBox="1"/>
      </xdr:nvSpPr>
      <xdr:spPr>
        <a:xfrm>
          <a:off x="10528300" y="1330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48,524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127341</xdr:rowOff>
    </xdr:from>
    <xdr:to>
      <xdr:col>14</xdr:col>
      <xdr:colOff>79375</xdr:colOff>
      <xdr:row>79</xdr:row>
      <xdr:rowOff>57491</xdr:rowOff>
    </xdr:to>
    <xdr:sp macro="" textlink="">
      <xdr:nvSpPr>
        <xdr:cNvPr id="423" name="円/楕円 422"/>
        <xdr:cNvSpPr/>
      </xdr:nvSpPr>
      <xdr:spPr>
        <a:xfrm>
          <a:off x="9588500" y="1350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74018</xdr:rowOff>
    </xdr:from>
    <xdr:ext cx="534377" cy="259045"/>
    <xdr:sp macro="" textlink="">
      <xdr:nvSpPr>
        <xdr:cNvPr id="424" name="テキスト ボックス 423"/>
        <xdr:cNvSpPr txBox="1"/>
      </xdr:nvSpPr>
      <xdr:spPr>
        <a:xfrm>
          <a:off x="9372111" y="1327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56,458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99473</xdr:rowOff>
    </xdr:from>
    <xdr:to>
      <xdr:col>12</xdr:col>
      <xdr:colOff>561975</xdr:colOff>
      <xdr:row>79</xdr:row>
      <xdr:rowOff>29623</xdr:rowOff>
    </xdr:to>
    <xdr:sp macro="" textlink="">
      <xdr:nvSpPr>
        <xdr:cNvPr id="425" name="円/楕円 424"/>
        <xdr:cNvSpPr/>
      </xdr:nvSpPr>
      <xdr:spPr>
        <a:xfrm>
          <a:off x="8699500" y="1347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46150</xdr:rowOff>
    </xdr:from>
    <xdr:ext cx="534377" cy="259045"/>
    <xdr:sp macro="" textlink="">
      <xdr:nvSpPr>
        <xdr:cNvPr id="426" name="テキスト ボックス 425"/>
        <xdr:cNvSpPr txBox="1"/>
      </xdr:nvSpPr>
      <xdr:spPr>
        <a:xfrm>
          <a:off x="8483111" y="1324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13055</xdr:rowOff>
    </xdr:from>
    <xdr:to>
      <xdr:col>15</xdr:col>
      <xdr:colOff>180975</xdr:colOff>
      <xdr:row>97</xdr:row>
      <xdr:rowOff>140919</xdr:rowOff>
    </xdr:to>
    <xdr:cxnSp macro="">
      <xdr:nvCxnSpPr>
        <xdr:cNvPr id="455" name="直線コネクタ 454"/>
        <xdr:cNvCxnSpPr/>
      </xdr:nvCxnSpPr>
      <xdr:spPr>
        <a:xfrm>
          <a:off x="9639300" y="15957905"/>
          <a:ext cx="838200" cy="81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111459</xdr:rowOff>
    </xdr:from>
    <xdr:ext cx="534377" cy="259045"/>
    <xdr:sp macro="" textlink="">
      <xdr:nvSpPr>
        <xdr:cNvPr id="456" name="普通建設事業費 （ うち更新整備　）平均値テキスト"/>
        <xdr:cNvSpPr txBox="1"/>
      </xdr:nvSpPr>
      <xdr:spPr>
        <a:xfrm>
          <a:off x="10528300" y="1639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13055</xdr:rowOff>
    </xdr:from>
    <xdr:to>
      <xdr:col>14</xdr:col>
      <xdr:colOff>28575</xdr:colOff>
      <xdr:row>94</xdr:row>
      <xdr:rowOff>137337</xdr:rowOff>
    </xdr:to>
    <xdr:cxnSp macro="">
      <xdr:nvCxnSpPr>
        <xdr:cNvPr id="458" name="直線コネクタ 457"/>
        <xdr:cNvCxnSpPr/>
      </xdr:nvCxnSpPr>
      <xdr:spPr>
        <a:xfrm flipV="1">
          <a:off x="8750300" y="15957905"/>
          <a:ext cx="889000" cy="2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59" name="フローチャート : 判断 458"/>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68978</xdr:rowOff>
    </xdr:from>
    <xdr:ext cx="534377" cy="259045"/>
    <xdr:sp macro="" textlink="">
      <xdr:nvSpPr>
        <xdr:cNvPr id="460" name="テキスト ボックス 459"/>
        <xdr:cNvSpPr txBox="1"/>
      </xdr:nvSpPr>
      <xdr:spPr>
        <a:xfrm>
          <a:off x="9372111" y="1669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157442</xdr:rowOff>
    </xdr:from>
    <xdr:to>
      <xdr:col>12</xdr:col>
      <xdr:colOff>561975</xdr:colOff>
      <xdr:row>97</xdr:row>
      <xdr:rowOff>87592</xdr:rowOff>
    </xdr:to>
    <xdr:sp macro="" textlink="">
      <xdr:nvSpPr>
        <xdr:cNvPr id="461" name="フローチャート : 判断 460"/>
        <xdr:cNvSpPr/>
      </xdr:nvSpPr>
      <xdr:spPr>
        <a:xfrm>
          <a:off x="8699500" y="1661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78719</xdr:rowOff>
    </xdr:from>
    <xdr:ext cx="534377" cy="259045"/>
    <xdr:sp macro="" textlink="">
      <xdr:nvSpPr>
        <xdr:cNvPr id="462" name="テキスト ボックス 461"/>
        <xdr:cNvSpPr txBox="1"/>
      </xdr:nvSpPr>
      <xdr:spPr>
        <a:xfrm>
          <a:off x="8483111" y="1670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90119</xdr:rowOff>
    </xdr:from>
    <xdr:to>
      <xdr:col>15</xdr:col>
      <xdr:colOff>231775</xdr:colOff>
      <xdr:row>98</xdr:row>
      <xdr:rowOff>20269</xdr:rowOff>
    </xdr:to>
    <xdr:sp macro="" textlink="">
      <xdr:nvSpPr>
        <xdr:cNvPr id="468" name="円/楕円 467"/>
        <xdr:cNvSpPr/>
      </xdr:nvSpPr>
      <xdr:spPr>
        <a:xfrm>
          <a:off x="10426700" y="1672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68546</xdr:rowOff>
    </xdr:from>
    <xdr:ext cx="534377" cy="259045"/>
    <xdr:sp macro="" textlink="">
      <xdr:nvSpPr>
        <xdr:cNvPr id="469" name="普通建設事業費 （ うち更新整備　）該当値テキスト"/>
        <xdr:cNvSpPr txBox="1"/>
      </xdr:nvSpPr>
      <xdr:spPr>
        <a:xfrm>
          <a:off x="10528300" y="1669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19,404</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133705</xdr:rowOff>
    </xdr:from>
    <xdr:to>
      <xdr:col>14</xdr:col>
      <xdr:colOff>79375</xdr:colOff>
      <xdr:row>93</xdr:row>
      <xdr:rowOff>63855</xdr:rowOff>
    </xdr:to>
    <xdr:sp macro="" textlink="">
      <xdr:nvSpPr>
        <xdr:cNvPr id="470" name="円/楕円 469"/>
        <xdr:cNvSpPr/>
      </xdr:nvSpPr>
      <xdr:spPr>
        <a:xfrm>
          <a:off x="9588500" y="1590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80382</xdr:rowOff>
    </xdr:from>
    <xdr:ext cx="534377" cy="259045"/>
    <xdr:sp macro="" textlink="">
      <xdr:nvSpPr>
        <xdr:cNvPr id="471" name="テキスト ボックス 470"/>
        <xdr:cNvSpPr txBox="1"/>
      </xdr:nvSpPr>
      <xdr:spPr>
        <a:xfrm>
          <a:off x="9372111" y="1568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83,472</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86537</xdr:rowOff>
    </xdr:from>
    <xdr:to>
      <xdr:col>12</xdr:col>
      <xdr:colOff>561975</xdr:colOff>
      <xdr:row>95</xdr:row>
      <xdr:rowOff>16687</xdr:rowOff>
    </xdr:to>
    <xdr:sp macro="" textlink="">
      <xdr:nvSpPr>
        <xdr:cNvPr id="472" name="円/楕円 471"/>
        <xdr:cNvSpPr/>
      </xdr:nvSpPr>
      <xdr:spPr>
        <a:xfrm>
          <a:off x="8699500" y="1620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33214</xdr:rowOff>
    </xdr:from>
    <xdr:ext cx="534377" cy="259045"/>
    <xdr:sp macro="" textlink="">
      <xdr:nvSpPr>
        <xdr:cNvPr id="473" name="テキスト ボックス 472"/>
        <xdr:cNvSpPr txBox="1"/>
      </xdr:nvSpPr>
      <xdr:spPr>
        <a:xfrm>
          <a:off x="8483111" y="1597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43155</xdr:rowOff>
    </xdr:from>
    <xdr:to>
      <xdr:col>23</xdr:col>
      <xdr:colOff>517525</xdr:colOff>
      <xdr:row>39</xdr:row>
      <xdr:rowOff>43623</xdr:rowOff>
    </xdr:to>
    <xdr:cxnSp macro="">
      <xdr:nvCxnSpPr>
        <xdr:cNvPr id="502" name="直線コネクタ 501"/>
        <xdr:cNvCxnSpPr/>
      </xdr:nvCxnSpPr>
      <xdr:spPr>
        <a:xfrm>
          <a:off x="15481300" y="6729705"/>
          <a:ext cx="838200" cy="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3" name="災害復旧事業費平均値テキスト"/>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35999</xdr:rowOff>
    </xdr:from>
    <xdr:to>
      <xdr:col>22</xdr:col>
      <xdr:colOff>365125</xdr:colOff>
      <xdr:row>39</xdr:row>
      <xdr:rowOff>43155</xdr:rowOff>
    </xdr:to>
    <xdr:cxnSp macro="">
      <xdr:nvCxnSpPr>
        <xdr:cNvPr id="505" name="直線コネクタ 504"/>
        <xdr:cNvCxnSpPr/>
      </xdr:nvCxnSpPr>
      <xdr:spPr>
        <a:xfrm>
          <a:off x="14592300" y="6722549"/>
          <a:ext cx="889000" cy="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6" name="フローチャート : 判断 505"/>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100656</xdr:rowOff>
    </xdr:from>
    <xdr:ext cx="469744" cy="259045"/>
    <xdr:sp macro="" textlink="">
      <xdr:nvSpPr>
        <xdr:cNvPr id="507" name="テキスト ボックス 506"/>
        <xdr:cNvSpPr txBox="1"/>
      </xdr:nvSpPr>
      <xdr:spPr>
        <a:xfrm>
          <a:off x="15246427" y="644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35999</xdr:rowOff>
    </xdr:from>
    <xdr:to>
      <xdr:col>21</xdr:col>
      <xdr:colOff>161925</xdr:colOff>
      <xdr:row>39</xdr:row>
      <xdr:rowOff>41924</xdr:rowOff>
    </xdr:to>
    <xdr:cxnSp macro="">
      <xdr:nvCxnSpPr>
        <xdr:cNvPr id="508" name="直線コネクタ 507"/>
        <xdr:cNvCxnSpPr/>
      </xdr:nvCxnSpPr>
      <xdr:spPr>
        <a:xfrm flipV="1">
          <a:off x="13703300" y="6722549"/>
          <a:ext cx="8890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160505</xdr:rowOff>
    </xdr:from>
    <xdr:to>
      <xdr:col>21</xdr:col>
      <xdr:colOff>212725</xdr:colOff>
      <xdr:row>39</xdr:row>
      <xdr:rowOff>90655</xdr:rowOff>
    </xdr:to>
    <xdr:sp macro="" textlink="">
      <xdr:nvSpPr>
        <xdr:cNvPr id="509" name="フローチャート : 判断 508"/>
        <xdr:cNvSpPr/>
      </xdr:nvSpPr>
      <xdr:spPr>
        <a:xfrm>
          <a:off x="14541500" y="667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81782</xdr:rowOff>
    </xdr:from>
    <xdr:ext cx="469744" cy="259045"/>
    <xdr:sp macro="" textlink="">
      <xdr:nvSpPr>
        <xdr:cNvPr id="510" name="テキスト ボックス 509"/>
        <xdr:cNvSpPr txBox="1"/>
      </xdr:nvSpPr>
      <xdr:spPr>
        <a:xfrm>
          <a:off x="14357427" y="676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41048</xdr:rowOff>
    </xdr:from>
    <xdr:to>
      <xdr:col>19</xdr:col>
      <xdr:colOff>644525</xdr:colOff>
      <xdr:row>39</xdr:row>
      <xdr:rowOff>41924</xdr:rowOff>
    </xdr:to>
    <xdr:cxnSp macro="">
      <xdr:nvCxnSpPr>
        <xdr:cNvPr id="511" name="直線コネクタ 510"/>
        <xdr:cNvCxnSpPr/>
      </xdr:nvCxnSpPr>
      <xdr:spPr>
        <a:xfrm>
          <a:off x="12814300" y="6727598"/>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163584</xdr:rowOff>
    </xdr:from>
    <xdr:to>
      <xdr:col>20</xdr:col>
      <xdr:colOff>9525</xdr:colOff>
      <xdr:row>39</xdr:row>
      <xdr:rowOff>93734</xdr:rowOff>
    </xdr:to>
    <xdr:sp macro="" textlink="">
      <xdr:nvSpPr>
        <xdr:cNvPr id="512" name="フローチャート : 判断 511"/>
        <xdr:cNvSpPr/>
      </xdr:nvSpPr>
      <xdr:spPr>
        <a:xfrm>
          <a:off x="13652500" y="667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84861</xdr:rowOff>
    </xdr:from>
    <xdr:ext cx="378565" cy="259045"/>
    <xdr:sp macro="" textlink="">
      <xdr:nvSpPr>
        <xdr:cNvPr id="513" name="テキスト ボックス 512"/>
        <xdr:cNvSpPr txBox="1"/>
      </xdr:nvSpPr>
      <xdr:spPr>
        <a:xfrm>
          <a:off x="13514017" y="6771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160726</xdr:rowOff>
    </xdr:from>
    <xdr:to>
      <xdr:col>18</xdr:col>
      <xdr:colOff>492125</xdr:colOff>
      <xdr:row>39</xdr:row>
      <xdr:rowOff>90876</xdr:rowOff>
    </xdr:to>
    <xdr:sp macro="" textlink="">
      <xdr:nvSpPr>
        <xdr:cNvPr id="514" name="フローチャート : 判断 513"/>
        <xdr:cNvSpPr/>
      </xdr:nvSpPr>
      <xdr:spPr>
        <a:xfrm>
          <a:off x="12763500" y="667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107403</xdr:rowOff>
    </xdr:from>
    <xdr:ext cx="469744" cy="259045"/>
    <xdr:sp macro="" textlink="">
      <xdr:nvSpPr>
        <xdr:cNvPr id="515" name="テキスト ボックス 514"/>
        <xdr:cNvSpPr txBox="1"/>
      </xdr:nvSpPr>
      <xdr:spPr>
        <a:xfrm>
          <a:off x="12579427" y="645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164273</xdr:rowOff>
    </xdr:from>
    <xdr:to>
      <xdr:col>23</xdr:col>
      <xdr:colOff>568325</xdr:colOff>
      <xdr:row>39</xdr:row>
      <xdr:rowOff>94423</xdr:rowOff>
    </xdr:to>
    <xdr:sp macro="" textlink="">
      <xdr:nvSpPr>
        <xdr:cNvPr id="521" name="円/楕円 520"/>
        <xdr:cNvSpPr/>
      </xdr:nvSpPr>
      <xdr:spPr>
        <a:xfrm>
          <a:off x="16268700" y="667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136010</xdr:rowOff>
    </xdr:from>
    <xdr:ext cx="378565" cy="259045"/>
    <xdr:sp macro="" textlink="">
      <xdr:nvSpPr>
        <xdr:cNvPr id="522" name="災害復旧事業費該当値テキスト"/>
        <xdr:cNvSpPr txBox="1"/>
      </xdr:nvSpPr>
      <xdr:spPr>
        <a:xfrm>
          <a:off x="16370300" y="6651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163805</xdr:rowOff>
    </xdr:from>
    <xdr:to>
      <xdr:col>22</xdr:col>
      <xdr:colOff>415925</xdr:colOff>
      <xdr:row>39</xdr:row>
      <xdr:rowOff>93955</xdr:rowOff>
    </xdr:to>
    <xdr:sp macro="" textlink="">
      <xdr:nvSpPr>
        <xdr:cNvPr id="523" name="円/楕円 522"/>
        <xdr:cNvSpPr/>
      </xdr:nvSpPr>
      <xdr:spPr>
        <a:xfrm>
          <a:off x="15430500" y="667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85082</xdr:rowOff>
    </xdr:from>
    <xdr:ext cx="378565" cy="259045"/>
    <xdr:sp macro="" textlink="">
      <xdr:nvSpPr>
        <xdr:cNvPr id="524" name="テキスト ボックス 523"/>
        <xdr:cNvSpPr txBox="1"/>
      </xdr:nvSpPr>
      <xdr:spPr>
        <a:xfrm>
          <a:off x="15292017" y="6771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156649</xdr:rowOff>
    </xdr:from>
    <xdr:to>
      <xdr:col>21</xdr:col>
      <xdr:colOff>212725</xdr:colOff>
      <xdr:row>39</xdr:row>
      <xdr:rowOff>86799</xdr:rowOff>
    </xdr:to>
    <xdr:sp macro="" textlink="">
      <xdr:nvSpPr>
        <xdr:cNvPr id="525" name="円/楕円 524"/>
        <xdr:cNvSpPr/>
      </xdr:nvSpPr>
      <xdr:spPr>
        <a:xfrm>
          <a:off x="14541500" y="667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103326</xdr:rowOff>
    </xdr:from>
    <xdr:ext cx="469744" cy="259045"/>
    <xdr:sp macro="" textlink="">
      <xdr:nvSpPr>
        <xdr:cNvPr id="526" name="テキスト ボックス 525"/>
        <xdr:cNvSpPr txBox="1"/>
      </xdr:nvSpPr>
      <xdr:spPr>
        <a:xfrm>
          <a:off x="14357427" y="644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162574</xdr:rowOff>
    </xdr:from>
    <xdr:to>
      <xdr:col>20</xdr:col>
      <xdr:colOff>9525</xdr:colOff>
      <xdr:row>39</xdr:row>
      <xdr:rowOff>92724</xdr:rowOff>
    </xdr:to>
    <xdr:sp macro="" textlink="">
      <xdr:nvSpPr>
        <xdr:cNvPr id="527" name="円/楕円 526"/>
        <xdr:cNvSpPr/>
      </xdr:nvSpPr>
      <xdr:spPr>
        <a:xfrm>
          <a:off x="13652500" y="667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109251</xdr:rowOff>
    </xdr:from>
    <xdr:ext cx="378565" cy="259045"/>
    <xdr:sp macro="" textlink="">
      <xdr:nvSpPr>
        <xdr:cNvPr id="528" name="テキスト ボックス 527"/>
        <xdr:cNvSpPr txBox="1"/>
      </xdr:nvSpPr>
      <xdr:spPr>
        <a:xfrm>
          <a:off x="13514017" y="6452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161698</xdr:rowOff>
    </xdr:from>
    <xdr:to>
      <xdr:col>18</xdr:col>
      <xdr:colOff>492125</xdr:colOff>
      <xdr:row>39</xdr:row>
      <xdr:rowOff>91848</xdr:rowOff>
    </xdr:to>
    <xdr:sp macro="" textlink="">
      <xdr:nvSpPr>
        <xdr:cNvPr id="529" name="円/楕円 528"/>
        <xdr:cNvSpPr/>
      </xdr:nvSpPr>
      <xdr:spPr>
        <a:xfrm>
          <a:off x="12763500" y="667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82975</xdr:rowOff>
    </xdr:from>
    <xdr:ext cx="378565" cy="259045"/>
    <xdr:sp macro="" textlink="">
      <xdr:nvSpPr>
        <xdr:cNvPr id="530" name="テキスト ボックス 529"/>
        <xdr:cNvSpPr txBox="1"/>
      </xdr:nvSpPr>
      <xdr:spPr>
        <a:xfrm>
          <a:off x="12625017" y="6769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05" name="直線コネクタ 60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0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07" name="直線コネクタ 60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0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09" name="直線コネクタ 60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130262</xdr:rowOff>
    </xdr:from>
    <xdr:to>
      <xdr:col>23</xdr:col>
      <xdr:colOff>517525</xdr:colOff>
      <xdr:row>75</xdr:row>
      <xdr:rowOff>144131</xdr:rowOff>
    </xdr:to>
    <xdr:cxnSp macro="">
      <xdr:nvCxnSpPr>
        <xdr:cNvPr id="610" name="直線コネクタ 609"/>
        <xdr:cNvCxnSpPr/>
      </xdr:nvCxnSpPr>
      <xdr:spPr>
        <a:xfrm>
          <a:off x="15481300" y="12989012"/>
          <a:ext cx="8382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139413</xdr:rowOff>
    </xdr:from>
    <xdr:ext cx="534377" cy="259045"/>
    <xdr:sp macro="" textlink="">
      <xdr:nvSpPr>
        <xdr:cNvPr id="611" name="公債費平均値テキスト"/>
        <xdr:cNvSpPr txBox="1"/>
      </xdr:nvSpPr>
      <xdr:spPr>
        <a:xfrm>
          <a:off x="16370300" y="12998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12" name="フローチャート : 判断 61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127824</xdr:rowOff>
    </xdr:from>
    <xdr:to>
      <xdr:col>22</xdr:col>
      <xdr:colOff>365125</xdr:colOff>
      <xdr:row>75</xdr:row>
      <xdr:rowOff>130262</xdr:rowOff>
    </xdr:to>
    <xdr:cxnSp macro="">
      <xdr:nvCxnSpPr>
        <xdr:cNvPr id="613" name="直線コネクタ 612"/>
        <xdr:cNvCxnSpPr/>
      </xdr:nvCxnSpPr>
      <xdr:spPr>
        <a:xfrm>
          <a:off x="14592300" y="12986574"/>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133956</xdr:rowOff>
    </xdr:from>
    <xdr:to>
      <xdr:col>22</xdr:col>
      <xdr:colOff>415925</xdr:colOff>
      <xdr:row>76</xdr:row>
      <xdr:rowOff>64106</xdr:rowOff>
    </xdr:to>
    <xdr:sp macro="" textlink="">
      <xdr:nvSpPr>
        <xdr:cNvPr id="614" name="フローチャート : 判断 613"/>
        <xdr:cNvSpPr/>
      </xdr:nvSpPr>
      <xdr:spPr>
        <a:xfrm>
          <a:off x="15430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55233</xdr:rowOff>
    </xdr:from>
    <xdr:ext cx="534377" cy="259045"/>
    <xdr:sp macro="" textlink="">
      <xdr:nvSpPr>
        <xdr:cNvPr id="615" name="テキスト ボックス 614"/>
        <xdr:cNvSpPr txBox="1"/>
      </xdr:nvSpPr>
      <xdr:spPr>
        <a:xfrm>
          <a:off x="15214111" y="1308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127824</xdr:rowOff>
    </xdr:from>
    <xdr:to>
      <xdr:col>21</xdr:col>
      <xdr:colOff>161925</xdr:colOff>
      <xdr:row>75</xdr:row>
      <xdr:rowOff>152143</xdr:rowOff>
    </xdr:to>
    <xdr:cxnSp macro="">
      <xdr:nvCxnSpPr>
        <xdr:cNvPr id="616" name="直線コネクタ 615"/>
        <xdr:cNvCxnSpPr/>
      </xdr:nvCxnSpPr>
      <xdr:spPr>
        <a:xfrm flipV="1">
          <a:off x="13703300" y="12986574"/>
          <a:ext cx="889000" cy="2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163010</xdr:rowOff>
    </xdr:from>
    <xdr:to>
      <xdr:col>21</xdr:col>
      <xdr:colOff>212725</xdr:colOff>
      <xdr:row>76</xdr:row>
      <xdr:rowOff>93160</xdr:rowOff>
    </xdr:to>
    <xdr:sp macro="" textlink="">
      <xdr:nvSpPr>
        <xdr:cNvPr id="617" name="フローチャート : 判断 616"/>
        <xdr:cNvSpPr/>
      </xdr:nvSpPr>
      <xdr:spPr>
        <a:xfrm>
          <a:off x="14541500" y="1302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84287</xdr:rowOff>
    </xdr:from>
    <xdr:ext cx="534377" cy="259045"/>
    <xdr:sp macro="" textlink="">
      <xdr:nvSpPr>
        <xdr:cNvPr id="618" name="テキスト ボックス 617"/>
        <xdr:cNvSpPr txBox="1"/>
      </xdr:nvSpPr>
      <xdr:spPr>
        <a:xfrm>
          <a:off x="14325111" y="1311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52,442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152143</xdr:rowOff>
    </xdr:from>
    <xdr:to>
      <xdr:col>19</xdr:col>
      <xdr:colOff>644525</xdr:colOff>
      <xdr:row>76</xdr:row>
      <xdr:rowOff>25127</xdr:rowOff>
    </xdr:to>
    <xdr:cxnSp macro="">
      <xdr:nvCxnSpPr>
        <xdr:cNvPr id="619" name="直線コネクタ 618"/>
        <xdr:cNvCxnSpPr/>
      </xdr:nvCxnSpPr>
      <xdr:spPr>
        <a:xfrm flipV="1">
          <a:off x="12814300" y="13010893"/>
          <a:ext cx="889000" cy="4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162379</xdr:rowOff>
    </xdr:from>
    <xdr:to>
      <xdr:col>20</xdr:col>
      <xdr:colOff>9525</xdr:colOff>
      <xdr:row>76</xdr:row>
      <xdr:rowOff>92529</xdr:rowOff>
    </xdr:to>
    <xdr:sp macro="" textlink="">
      <xdr:nvSpPr>
        <xdr:cNvPr id="620" name="フローチャート : 判断 619"/>
        <xdr:cNvSpPr/>
      </xdr:nvSpPr>
      <xdr:spPr>
        <a:xfrm>
          <a:off x="13652500" y="1302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83656</xdr:rowOff>
    </xdr:from>
    <xdr:ext cx="534377" cy="259045"/>
    <xdr:sp macro="" textlink="">
      <xdr:nvSpPr>
        <xdr:cNvPr id="621" name="テキスト ボックス 620"/>
        <xdr:cNvSpPr txBox="1"/>
      </xdr:nvSpPr>
      <xdr:spPr>
        <a:xfrm>
          <a:off x="13436111" y="1311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52,500</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2891</xdr:rowOff>
    </xdr:from>
    <xdr:to>
      <xdr:col>18</xdr:col>
      <xdr:colOff>492125</xdr:colOff>
      <xdr:row>76</xdr:row>
      <xdr:rowOff>104491</xdr:rowOff>
    </xdr:to>
    <xdr:sp macro="" textlink="">
      <xdr:nvSpPr>
        <xdr:cNvPr id="622" name="フローチャート : 判断 621"/>
        <xdr:cNvSpPr/>
      </xdr:nvSpPr>
      <xdr:spPr>
        <a:xfrm>
          <a:off x="12763500" y="1303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95618</xdr:rowOff>
    </xdr:from>
    <xdr:ext cx="534377" cy="259045"/>
    <xdr:sp macro="" textlink="">
      <xdr:nvSpPr>
        <xdr:cNvPr id="623" name="テキスト ボックス 622"/>
        <xdr:cNvSpPr txBox="1"/>
      </xdr:nvSpPr>
      <xdr:spPr>
        <a:xfrm>
          <a:off x="12547111" y="1312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93331</xdr:rowOff>
    </xdr:from>
    <xdr:to>
      <xdr:col>23</xdr:col>
      <xdr:colOff>568325</xdr:colOff>
      <xdr:row>76</xdr:row>
      <xdr:rowOff>23481</xdr:rowOff>
    </xdr:to>
    <xdr:sp macro="" textlink="">
      <xdr:nvSpPr>
        <xdr:cNvPr id="629" name="円/楕円 628"/>
        <xdr:cNvSpPr/>
      </xdr:nvSpPr>
      <xdr:spPr>
        <a:xfrm>
          <a:off x="16268700" y="1295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116208</xdr:rowOff>
    </xdr:from>
    <xdr:ext cx="534377" cy="259045"/>
    <xdr:sp macro="" textlink="">
      <xdr:nvSpPr>
        <xdr:cNvPr id="630" name="公債費該当値テキスト"/>
        <xdr:cNvSpPr txBox="1"/>
      </xdr:nvSpPr>
      <xdr:spPr>
        <a:xfrm>
          <a:off x="16370300" y="1280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58,843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79462</xdr:rowOff>
    </xdr:from>
    <xdr:to>
      <xdr:col>22</xdr:col>
      <xdr:colOff>415925</xdr:colOff>
      <xdr:row>76</xdr:row>
      <xdr:rowOff>9612</xdr:rowOff>
    </xdr:to>
    <xdr:sp macro="" textlink="">
      <xdr:nvSpPr>
        <xdr:cNvPr id="631" name="円/楕円 630"/>
        <xdr:cNvSpPr/>
      </xdr:nvSpPr>
      <xdr:spPr>
        <a:xfrm>
          <a:off x="15430500" y="1293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26139</xdr:rowOff>
    </xdr:from>
    <xdr:ext cx="534377" cy="259045"/>
    <xdr:sp macro="" textlink="">
      <xdr:nvSpPr>
        <xdr:cNvPr id="632" name="テキスト ボックス 631"/>
        <xdr:cNvSpPr txBox="1"/>
      </xdr:nvSpPr>
      <xdr:spPr>
        <a:xfrm>
          <a:off x="15214111" y="1271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60,117</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77024</xdr:rowOff>
    </xdr:from>
    <xdr:to>
      <xdr:col>21</xdr:col>
      <xdr:colOff>212725</xdr:colOff>
      <xdr:row>76</xdr:row>
      <xdr:rowOff>7175</xdr:rowOff>
    </xdr:to>
    <xdr:sp macro="" textlink="">
      <xdr:nvSpPr>
        <xdr:cNvPr id="633" name="円/楕円 632"/>
        <xdr:cNvSpPr/>
      </xdr:nvSpPr>
      <xdr:spPr>
        <a:xfrm>
          <a:off x="14541500" y="129357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23701</xdr:rowOff>
    </xdr:from>
    <xdr:ext cx="534377" cy="259045"/>
    <xdr:sp macro="" textlink="">
      <xdr:nvSpPr>
        <xdr:cNvPr id="634" name="テキスト ボックス 633"/>
        <xdr:cNvSpPr txBox="1"/>
      </xdr:nvSpPr>
      <xdr:spPr>
        <a:xfrm>
          <a:off x="14325111" y="1271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60,341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101343</xdr:rowOff>
    </xdr:from>
    <xdr:to>
      <xdr:col>20</xdr:col>
      <xdr:colOff>9525</xdr:colOff>
      <xdr:row>76</xdr:row>
      <xdr:rowOff>31493</xdr:rowOff>
    </xdr:to>
    <xdr:sp macro="" textlink="">
      <xdr:nvSpPr>
        <xdr:cNvPr id="635" name="円/楕円 634"/>
        <xdr:cNvSpPr/>
      </xdr:nvSpPr>
      <xdr:spPr>
        <a:xfrm>
          <a:off x="13652500" y="1296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48020</xdr:rowOff>
    </xdr:from>
    <xdr:ext cx="534377" cy="259045"/>
    <xdr:sp macro="" textlink="">
      <xdr:nvSpPr>
        <xdr:cNvPr id="636" name="テキスト ボックス 635"/>
        <xdr:cNvSpPr txBox="1"/>
      </xdr:nvSpPr>
      <xdr:spPr>
        <a:xfrm>
          <a:off x="13436111" y="1273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58,107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145778</xdr:rowOff>
    </xdr:from>
    <xdr:to>
      <xdr:col>18</xdr:col>
      <xdr:colOff>492125</xdr:colOff>
      <xdr:row>76</xdr:row>
      <xdr:rowOff>75927</xdr:rowOff>
    </xdr:to>
    <xdr:sp macro="" textlink="">
      <xdr:nvSpPr>
        <xdr:cNvPr id="637" name="円/楕円 636"/>
        <xdr:cNvSpPr/>
      </xdr:nvSpPr>
      <xdr:spPr>
        <a:xfrm>
          <a:off x="12763500" y="130045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92455</xdr:rowOff>
    </xdr:from>
    <xdr:ext cx="534377" cy="259045"/>
    <xdr:sp macro="" textlink="">
      <xdr:nvSpPr>
        <xdr:cNvPr id="638" name="テキスト ボックス 637"/>
        <xdr:cNvSpPr txBox="1"/>
      </xdr:nvSpPr>
      <xdr:spPr>
        <a:xfrm>
          <a:off x="12547111" y="1277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54,025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52" name="テキスト ボックス 65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4" name="テキスト ボックス 65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6" name="テキスト ボックス 65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60" name="直線コネクタ 65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6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62" name="直線コネクタ 66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6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64" name="直線コネクタ 66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112209</xdr:rowOff>
    </xdr:from>
    <xdr:to>
      <xdr:col>23</xdr:col>
      <xdr:colOff>517525</xdr:colOff>
      <xdr:row>98</xdr:row>
      <xdr:rowOff>117932</xdr:rowOff>
    </xdr:to>
    <xdr:cxnSp macro="">
      <xdr:nvCxnSpPr>
        <xdr:cNvPr id="665" name="直線コネクタ 664"/>
        <xdr:cNvCxnSpPr/>
      </xdr:nvCxnSpPr>
      <xdr:spPr>
        <a:xfrm>
          <a:off x="15481300" y="16914309"/>
          <a:ext cx="838200" cy="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55793</xdr:rowOff>
    </xdr:from>
    <xdr:ext cx="534377" cy="259045"/>
    <xdr:sp macro="" textlink="">
      <xdr:nvSpPr>
        <xdr:cNvPr id="666" name="積立金平均値テキスト"/>
        <xdr:cNvSpPr txBox="1"/>
      </xdr:nvSpPr>
      <xdr:spPr>
        <a:xfrm>
          <a:off x="16370300" y="16686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67" name="フローチャート : 判断 66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61807</xdr:rowOff>
    </xdr:from>
    <xdr:to>
      <xdr:col>22</xdr:col>
      <xdr:colOff>365125</xdr:colOff>
      <xdr:row>98</xdr:row>
      <xdr:rowOff>112209</xdr:rowOff>
    </xdr:to>
    <xdr:cxnSp macro="">
      <xdr:nvCxnSpPr>
        <xdr:cNvPr id="668" name="直線コネクタ 667"/>
        <xdr:cNvCxnSpPr/>
      </xdr:nvCxnSpPr>
      <xdr:spPr>
        <a:xfrm>
          <a:off x="14592300" y="16863907"/>
          <a:ext cx="889000" cy="5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69" name="フローチャート : 判断 668"/>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142753</xdr:rowOff>
    </xdr:from>
    <xdr:ext cx="534377" cy="259045"/>
    <xdr:sp macro="" textlink="">
      <xdr:nvSpPr>
        <xdr:cNvPr id="670" name="テキスト ボックス 669"/>
        <xdr:cNvSpPr txBox="1"/>
      </xdr:nvSpPr>
      <xdr:spPr>
        <a:xfrm>
          <a:off x="15214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14070</xdr:rowOff>
    </xdr:from>
    <xdr:to>
      <xdr:col>21</xdr:col>
      <xdr:colOff>161925</xdr:colOff>
      <xdr:row>98</xdr:row>
      <xdr:rowOff>61807</xdr:rowOff>
    </xdr:to>
    <xdr:cxnSp macro="">
      <xdr:nvCxnSpPr>
        <xdr:cNvPr id="671" name="直線コネクタ 670"/>
        <xdr:cNvCxnSpPr/>
      </xdr:nvCxnSpPr>
      <xdr:spPr>
        <a:xfrm>
          <a:off x="13703300" y="16816170"/>
          <a:ext cx="889000" cy="4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24430</xdr:rowOff>
    </xdr:from>
    <xdr:to>
      <xdr:col>21</xdr:col>
      <xdr:colOff>212725</xdr:colOff>
      <xdr:row>98</xdr:row>
      <xdr:rowOff>126030</xdr:rowOff>
    </xdr:to>
    <xdr:sp macro="" textlink="">
      <xdr:nvSpPr>
        <xdr:cNvPr id="672" name="フローチャート : 判断 671"/>
        <xdr:cNvSpPr/>
      </xdr:nvSpPr>
      <xdr:spPr>
        <a:xfrm>
          <a:off x="14541500" y="1682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117157</xdr:rowOff>
    </xdr:from>
    <xdr:ext cx="534377" cy="259045"/>
    <xdr:sp macro="" textlink="">
      <xdr:nvSpPr>
        <xdr:cNvPr id="673" name="テキスト ボックス 672"/>
        <xdr:cNvSpPr txBox="1"/>
      </xdr:nvSpPr>
      <xdr:spPr>
        <a:xfrm>
          <a:off x="14325111" y="1691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10303</xdr:rowOff>
    </xdr:from>
    <xdr:to>
      <xdr:col>19</xdr:col>
      <xdr:colOff>644525</xdr:colOff>
      <xdr:row>98</xdr:row>
      <xdr:rowOff>14070</xdr:rowOff>
    </xdr:to>
    <xdr:cxnSp macro="">
      <xdr:nvCxnSpPr>
        <xdr:cNvPr id="674" name="直線コネクタ 673"/>
        <xdr:cNvCxnSpPr/>
      </xdr:nvCxnSpPr>
      <xdr:spPr>
        <a:xfrm>
          <a:off x="12814300" y="16812403"/>
          <a:ext cx="889000" cy="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171104</xdr:rowOff>
    </xdr:from>
    <xdr:to>
      <xdr:col>20</xdr:col>
      <xdr:colOff>9525</xdr:colOff>
      <xdr:row>98</xdr:row>
      <xdr:rowOff>101254</xdr:rowOff>
    </xdr:to>
    <xdr:sp macro="" textlink="">
      <xdr:nvSpPr>
        <xdr:cNvPr id="675" name="フローチャート : 判断 674"/>
        <xdr:cNvSpPr/>
      </xdr:nvSpPr>
      <xdr:spPr>
        <a:xfrm>
          <a:off x="13652500" y="1680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92381</xdr:rowOff>
    </xdr:from>
    <xdr:ext cx="534377" cy="259045"/>
    <xdr:sp macro="" textlink="">
      <xdr:nvSpPr>
        <xdr:cNvPr id="676" name="テキスト ボックス 675"/>
        <xdr:cNvSpPr txBox="1"/>
      </xdr:nvSpPr>
      <xdr:spPr>
        <a:xfrm>
          <a:off x="13436111" y="1689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10920</xdr:rowOff>
    </xdr:from>
    <xdr:to>
      <xdr:col>18</xdr:col>
      <xdr:colOff>492125</xdr:colOff>
      <xdr:row>98</xdr:row>
      <xdr:rowOff>112520</xdr:rowOff>
    </xdr:to>
    <xdr:sp macro="" textlink="">
      <xdr:nvSpPr>
        <xdr:cNvPr id="677" name="フローチャート : 判断 676"/>
        <xdr:cNvSpPr/>
      </xdr:nvSpPr>
      <xdr:spPr>
        <a:xfrm>
          <a:off x="12763500" y="1681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103647</xdr:rowOff>
    </xdr:from>
    <xdr:ext cx="534377" cy="259045"/>
    <xdr:sp macro="" textlink="">
      <xdr:nvSpPr>
        <xdr:cNvPr id="678" name="テキスト ボックス 677"/>
        <xdr:cNvSpPr txBox="1"/>
      </xdr:nvSpPr>
      <xdr:spPr>
        <a:xfrm>
          <a:off x="12547111" y="169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67132</xdr:rowOff>
    </xdr:from>
    <xdr:to>
      <xdr:col>23</xdr:col>
      <xdr:colOff>568325</xdr:colOff>
      <xdr:row>98</xdr:row>
      <xdr:rowOff>168732</xdr:rowOff>
    </xdr:to>
    <xdr:sp macro="" textlink="">
      <xdr:nvSpPr>
        <xdr:cNvPr id="684" name="円/楕円 683"/>
        <xdr:cNvSpPr/>
      </xdr:nvSpPr>
      <xdr:spPr>
        <a:xfrm>
          <a:off x="16268700" y="1686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11342</xdr:rowOff>
    </xdr:from>
    <xdr:ext cx="469744" cy="259045"/>
    <xdr:sp macro="" textlink="">
      <xdr:nvSpPr>
        <xdr:cNvPr id="685" name="積立金該当値テキスト"/>
        <xdr:cNvSpPr txBox="1"/>
      </xdr:nvSpPr>
      <xdr:spPr>
        <a:xfrm>
          <a:off x="16370300" y="1681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61409</xdr:rowOff>
    </xdr:from>
    <xdr:to>
      <xdr:col>22</xdr:col>
      <xdr:colOff>415925</xdr:colOff>
      <xdr:row>98</xdr:row>
      <xdr:rowOff>163009</xdr:rowOff>
    </xdr:to>
    <xdr:sp macro="" textlink="">
      <xdr:nvSpPr>
        <xdr:cNvPr id="686" name="円/楕円 685"/>
        <xdr:cNvSpPr/>
      </xdr:nvSpPr>
      <xdr:spPr>
        <a:xfrm>
          <a:off x="15430500" y="1686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154136</xdr:rowOff>
    </xdr:from>
    <xdr:ext cx="469744" cy="259045"/>
    <xdr:sp macro="" textlink="">
      <xdr:nvSpPr>
        <xdr:cNvPr id="687" name="テキスト ボックス 686"/>
        <xdr:cNvSpPr txBox="1"/>
      </xdr:nvSpPr>
      <xdr:spPr>
        <a:xfrm>
          <a:off x="15246427" y="1695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11007</xdr:rowOff>
    </xdr:from>
    <xdr:to>
      <xdr:col>21</xdr:col>
      <xdr:colOff>212725</xdr:colOff>
      <xdr:row>98</xdr:row>
      <xdr:rowOff>112607</xdr:rowOff>
    </xdr:to>
    <xdr:sp macro="" textlink="">
      <xdr:nvSpPr>
        <xdr:cNvPr id="688" name="円/楕円 687"/>
        <xdr:cNvSpPr/>
      </xdr:nvSpPr>
      <xdr:spPr>
        <a:xfrm>
          <a:off x="14541500" y="1681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129134</xdr:rowOff>
    </xdr:from>
    <xdr:ext cx="534377" cy="259045"/>
    <xdr:sp macro="" textlink="">
      <xdr:nvSpPr>
        <xdr:cNvPr id="689" name="テキスト ボックス 688"/>
        <xdr:cNvSpPr txBox="1"/>
      </xdr:nvSpPr>
      <xdr:spPr>
        <a:xfrm>
          <a:off x="14325111" y="165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17,037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134720</xdr:rowOff>
    </xdr:from>
    <xdr:to>
      <xdr:col>20</xdr:col>
      <xdr:colOff>9525</xdr:colOff>
      <xdr:row>98</xdr:row>
      <xdr:rowOff>64870</xdr:rowOff>
    </xdr:to>
    <xdr:sp macro="" textlink="">
      <xdr:nvSpPr>
        <xdr:cNvPr id="690" name="円/楕円 689"/>
        <xdr:cNvSpPr/>
      </xdr:nvSpPr>
      <xdr:spPr>
        <a:xfrm>
          <a:off x="13652500" y="1676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81397</xdr:rowOff>
    </xdr:from>
    <xdr:ext cx="534377" cy="259045"/>
    <xdr:sp macro="" textlink="">
      <xdr:nvSpPr>
        <xdr:cNvPr id="691" name="テキスト ボックス 690"/>
        <xdr:cNvSpPr txBox="1"/>
      </xdr:nvSpPr>
      <xdr:spPr>
        <a:xfrm>
          <a:off x="13436111" y="1654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27,478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130953</xdr:rowOff>
    </xdr:from>
    <xdr:to>
      <xdr:col>18</xdr:col>
      <xdr:colOff>492125</xdr:colOff>
      <xdr:row>98</xdr:row>
      <xdr:rowOff>61103</xdr:rowOff>
    </xdr:to>
    <xdr:sp macro="" textlink="">
      <xdr:nvSpPr>
        <xdr:cNvPr id="692" name="円/楕円 691"/>
        <xdr:cNvSpPr/>
      </xdr:nvSpPr>
      <xdr:spPr>
        <a:xfrm>
          <a:off x="12763500" y="1676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77630</xdr:rowOff>
    </xdr:from>
    <xdr:ext cx="534377" cy="259045"/>
    <xdr:sp macro="" textlink="">
      <xdr:nvSpPr>
        <xdr:cNvPr id="693" name="テキスト ボックス 692"/>
        <xdr:cNvSpPr txBox="1"/>
      </xdr:nvSpPr>
      <xdr:spPr>
        <a:xfrm>
          <a:off x="12547111" y="1653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28,302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15" name="直線コネクタ 71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1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19" name="直線コネクタ 71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144592</xdr:rowOff>
    </xdr:from>
    <xdr:to>
      <xdr:col>32</xdr:col>
      <xdr:colOff>187325</xdr:colOff>
      <xdr:row>36</xdr:row>
      <xdr:rowOff>47071</xdr:rowOff>
    </xdr:to>
    <xdr:cxnSp macro="">
      <xdr:nvCxnSpPr>
        <xdr:cNvPr id="720" name="直線コネクタ 719"/>
        <xdr:cNvCxnSpPr/>
      </xdr:nvCxnSpPr>
      <xdr:spPr>
        <a:xfrm>
          <a:off x="21323300" y="6145342"/>
          <a:ext cx="838200" cy="7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117665</xdr:rowOff>
    </xdr:from>
    <xdr:ext cx="469744" cy="259045"/>
    <xdr:sp macro="" textlink="">
      <xdr:nvSpPr>
        <xdr:cNvPr id="721" name="投資及び出資金平均値テキスト"/>
        <xdr:cNvSpPr txBox="1"/>
      </xdr:nvSpPr>
      <xdr:spPr>
        <a:xfrm>
          <a:off x="22212300" y="6461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22" name="フローチャート : 判断 72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144592</xdr:rowOff>
    </xdr:from>
    <xdr:to>
      <xdr:col>31</xdr:col>
      <xdr:colOff>34925</xdr:colOff>
      <xdr:row>36</xdr:row>
      <xdr:rowOff>12278</xdr:rowOff>
    </xdr:to>
    <xdr:cxnSp macro="">
      <xdr:nvCxnSpPr>
        <xdr:cNvPr id="723" name="直線コネクタ 722"/>
        <xdr:cNvCxnSpPr/>
      </xdr:nvCxnSpPr>
      <xdr:spPr>
        <a:xfrm flipV="1">
          <a:off x="20434300" y="6145342"/>
          <a:ext cx="889000" cy="3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24" name="フローチャート : 判断 723"/>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83100</xdr:rowOff>
    </xdr:from>
    <xdr:ext cx="469744" cy="259045"/>
    <xdr:sp macro="" textlink="">
      <xdr:nvSpPr>
        <xdr:cNvPr id="725" name="テキスト ボックス 724"/>
        <xdr:cNvSpPr txBox="1"/>
      </xdr:nvSpPr>
      <xdr:spPr>
        <a:xfrm>
          <a:off x="21088427" y="659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12278</xdr:rowOff>
    </xdr:from>
    <xdr:to>
      <xdr:col>29</xdr:col>
      <xdr:colOff>517525</xdr:colOff>
      <xdr:row>36</xdr:row>
      <xdr:rowOff>79807</xdr:rowOff>
    </xdr:to>
    <xdr:cxnSp macro="">
      <xdr:nvCxnSpPr>
        <xdr:cNvPr id="726" name="直線コネクタ 725"/>
        <xdr:cNvCxnSpPr/>
      </xdr:nvCxnSpPr>
      <xdr:spPr>
        <a:xfrm flipV="1">
          <a:off x="19545300" y="6184478"/>
          <a:ext cx="889000" cy="6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3129</xdr:rowOff>
    </xdr:from>
    <xdr:to>
      <xdr:col>29</xdr:col>
      <xdr:colOff>568325</xdr:colOff>
      <xdr:row>38</xdr:row>
      <xdr:rowOff>104729</xdr:rowOff>
    </xdr:to>
    <xdr:sp macro="" textlink="">
      <xdr:nvSpPr>
        <xdr:cNvPr id="727" name="フローチャート : 判断 726"/>
        <xdr:cNvSpPr/>
      </xdr:nvSpPr>
      <xdr:spPr>
        <a:xfrm>
          <a:off x="20383500" y="651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95856</xdr:rowOff>
    </xdr:from>
    <xdr:ext cx="469744" cy="259045"/>
    <xdr:sp macro="" textlink="">
      <xdr:nvSpPr>
        <xdr:cNvPr id="728" name="テキスト ボックス 727"/>
        <xdr:cNvSpPr txBox="1"/>
      </xdr:nvSpPr>
      <xdr:spPr>
        <a:xfrm>
          <a:off x="20199427" y="661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1,876</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67142</xdr:rowOff>
    </xdr:from>
    <xdr:to>
      <xdr:col>28</xdr:col>
      <xdr:colOff>314325</xdr:colOff>
      <xdr:row>36</xdr:row>
      <xdr:rowOff>79807</xdr:rowOff>
    </xdr:to>
    <xdr:cxnSp macro="">
      <xdr:nvCxnSpPr>
        <xdr:cNvPr id="729" name="直線コネクタ 728"/>
        <xdr:cNvCxnSpPr/>
      </xdr:nvCxnSpPr>
      <xdr:spPr>
        <a:xfrm>
          <a:off x="18656300" y="6239342"/>
          <a:ext cx="889000" cy="1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32482</xdr:rowOff>
    </xdr:from>
    <xdr:to>
      <xdr:col>28</xdr:col>
      <xdr:colOff>365125</xdr:colOff>
      <xdr:row>38</xdr:row>
      <xdr:rowOff>134082</xdr:rowOff>
    </xdr:to>
    <xdr:sp macro="" textlink="">
      <xdr:nvSpPr>
        <xdr:cNvPr id="730" name="フローチャート : 判断 729"/>
        <xdr:cNvSpPr/>
      </xdr:nvSpPr>
      <xdr:spPr>
        <a:xfrm>
          <a:off x="19494500" y="65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125209</xdr:rowOff>
    </xdr:from>
    <xdr:ext cx="469744" cy="259045"/>
    <xdr:sp macro="" textlink="">
      <xdr:nvSpPr>
        <xdr:cNvPr id="731" name="テキスト ボックス 730"/>
        <xdr:cNvSpPr txBox="1"/>
      </xdr:nvSpPr>
      <xdr:spPr>
        <a:xfrm>
          <a:off x="19310427" y="664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110663</xdr:rowOff>
    </xdr:from>
    <xdr:to>
      <xdr:col>27</xdr:col>
      <xdr:colOff>161925</xdr:colOff>
      <xdr:row>38</xdr:row>
      <xdr:rowOff>40813</xdr:rowOff>
    </xdr:to>
    <xdr:sp macro="" textlink="">
      <xdr:nvSpPr>
        <xdr:cNvPr id="732" name="フローチャート : 判断 731"/>
        <xdr:cNvSpPr/>
      </xdr:nvSpPr>
      <xdr:spPr>
        <a:xfrm>
          <a:off x="18605500" y="645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31940</xdr:rowOff>
    </xdr:from>
    <xdr:ext cx="469744" cy="259045"/>
    <xdr:sp macro="" textlink="">
      <xdr:nvSpPr>
        <xdr:cNvPr id="733" name="テキスト ボックス 732"/>
        <xdr:cNvSpPr txBox="1"/>
      </xdr:nvSpPr>
      <xdr:spPr>
        <a:xfrm>
          <a:off x="18421427" y="654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167721</xdr:rowOff>
    </xdr:from>
    <xdr:to>
      <xdr:col>32</xdr:col>
      <xdr:colOff>238125</xdr:colOff>
      <xdr:row>36</xdr:row>
      <xdr:rowOff>97871</xdr:rowOff>
    </xdr:to>
    <xdr:sp macro="" textlink="">
      <xdr:nvSpPr>
        <xdr:cNvPr id="739" name="円/楕円 738"/>
        <xdr:cNvSpPr/>
      </xdr:nvSpPr>
      <xdr:spPr>
        <a:xfrm>
          <a:off x="22110700" y="61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19148</xdr:rowOff>
    </xdr:from>
    <xdr:ext cx="469744" cy="259045"/>
    <xdr:sp macro="" textlink="">
      <xdr:nvSpPr>
        <xdr:cNvPr id="740" name="投資及び出資金該当値テキスト"/>
        <xdr:cNvSpPr txBox="1"/>
      </xdr:nvSpPr>
      <xdr:spPr>
        <a:xfrm>
          <a:off x="22212300" y="60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9,526</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93792</xdr:rowOff>
    </xdr:from>
    <xdr:to>
      <xdr:col>31</xdr:col>
      <xdr:colOff>85725</xdr:colOff>
      <xdr:row>36</xdr:row>
      <xdr:rowOff>23942</xdr:rowOff>
    </xdr:to>
    <xdr:sp macro="" textlink="">
      <xdr:nvSpPr>
        <xdr:cNvPr id="741" name="円/楕円 740"/>
        <xdr:cNvSpPr/>
      </xdr:nvSpPr>
      <xdr:spPr>
        <a:xfrm>
          <a:off x="21272500" y="609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34</xdr:row>
      <xdr:rowOff>40469</xdr:rowOff>
    </xdr:from>
    <xdr:ext cx="534377" cy="259045"/>
    <xdr:sp macro="" textlink="">
      <xdr:nvSpPr>
        <xdr:cNvPr id="742" name="テキスト ボックス 741"/>
        <xdr:cNvSpPr txBox="1"/>
      </xdr:nvSpPr>
      <xdr:spPr>
        <a:xfrm>
          <a:off x="21056111" y="586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11,143</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132928</xdr:rowOff>
    </xdr:from>
    <xdr:to>
      <xdr:col>29</xdr:col>
      <xdr:colOff>568325</xdr:colOff>
      <xdr:row>36</xdr:row>
      <xdr:rowOff>63078</xdr:rowOff>
    </xdr:to>
    <xdr:sp macro="" textlink="">
      <xdr:nvSpPr>
        <xdr:cNvPr id="743" name="円/楕円 742"/>
        <xdr:cNvSpPr/>
      </xdr:nvSpPr>
      <xdr:spPr>
        <a:xfrm>
          <a:off x="20383500" y="613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34</xdr:row>
      <xdr:rowOff>79605</xdr:rowOff>
    </xdr:from>
    <xdr:ext cx="534377" cy="259045"/>
    <xdr:sp macro="" textlink="">
      <xdr:nvSpPr>
        <xdr:cNvPr id="744" name="テキスト ボックス 743"/>
        <xdr:cNvSpPr txBox="1"/>
      </xdr:nvSpPr>
      <xdr:spPr>
        <a:xfrm>
          <a:off x="20167111" y="590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10,287</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29007</xdr:rowOff>
    </xdr:from>
    <xdr:to>
      <xdr:col>28</xdr:col>
      <xdr:colOff>365125</xdr:colOff>
      <xdr:row>36</xdr:row>
      <xdr:rowOff>130607</xdr:rowOff>
    </xdr:to>
    <xdr:sp macro="" textlink="">
      <xdr:nvSpPr>
        <xdr:cNvPr id="745" name="円/楕円 744"/>
        <xdr:cNvSpPr/>
      </xdr:nvSpPr>
      <xdr:spPr>
        <a:xfrm>
          <a:off x="19494500" y="620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147134</xdr:rowOff>
    </xdr:from>
    <xdr:ext cx="469744" cy="259045"/>
    <xdr:sp macro="" textlink="">
      <xdr:nvSpPr>
        <xdr:cNvPr id="746" name="テキスト ボックス 745"/>
        <xdr:cNvSpPr txBox="1"/>
      </xdr:nvSpPr>
      <xdr:spPr>
        <a:xfrm>
          <a:off x="19310427" y="597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8,810</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16342</xdr:rowOff>
    </xdr:from>
    <xdr:to>
      <xdr:col>27</xdr:col>
      <xdr:colOff>161925</xdr:colOff>
      <xdr:row>36</xdr:row>
      <xdr:rowOff>117942</xdr:rowOff>
    </xdr:to>
    <xdr:sp macro="" textlink="">
      <xdr:nvSpPr>
        <xdr:cNvPr id="747" name="円/楕円 746"/>
        <xdr:cNvSpPr/>
      </xdr:nvSpPr>
      <xdr:spPr>
        <a:xfrm>
          <a:off x="18605500" y="618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134469</xdr:rowOff>
    </xdr:from>
    <xdr:ext cx="469744" cy="259045"/>
    <xdr:sp macro="" textlink="">
      <xdr:nvSpPr>
        <xdr:cNvPr id="748" name="テキスト ボックス 747"/>
        <xdr:cNvSpPr txBox="1"/>
      </xdr:nvSpPr>
      <xdr:spPr>
        <a:xfrm>
          <a:off x="18421427" y="5963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9" name="直線コネクタ 75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0" name="テキスト ボックス 75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1" name="直線コネクタ 76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2" name="テキスト ボックス 76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3" name="直線コネクタ 76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4" name="テキスト ボックス 76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5" name="直線コネクタ 76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6" name="テキスト ボックス 76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7" name="直線コネクタ 76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8" name="テキスト ボックス 76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0" name="テキスト ボックス 76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72" name="直線コネクタ 77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4" name="直線コネクタ 77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7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76" name="直線コネクタ 77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47803</xdr:rowOff>
    </xdr:from>
    <xdr:to>
      <xdr:col>32</xdr:col>
      <xdr:colOff>187325</xdr:colOff>
      <xdr:row>57</xdr:row>
      <xdr:rowOff>48908</xdr:rowOff>
    </xdr:to>
    <xdr:cxnSp macro="">
      <xdr:nvCxnSpPr>
        <xdr:cNvPr id="777" name="直線コネクタ 776"/>
        <xdr:cNvCxnSpPr/>
      </xdr:nvCxnSpPr>
      <xdr:spPr>
        <a:xfrm>
          <a:off x="21323300" y="9820453"/>
          <a:ext cx="8382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58259</xdr:rowOff>
    </xdr:from>
    <xdr:ext cx="469744" cy="259045"/>
    <xdr:sp macro="" textlink="">
      <xdr:nvSpPr>
        <xdr:cNvPr id="778" name="貸付金平均値テキスト"/>
        <xdr:cNvSpPr txBox="1"/>
      </xdr:nvSpPr>
      <xdr:spPr>
        <a:xfrm>
          <a:off x="22212300" y="9830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79" name="フローチャート : 判断 77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46965</xdr:rowOff>
    </xdr:from>
    <xdr:to>
      <xdr:col>31</xdr:col>
      <xdr:colOff>34925</xdr:colOff>
      <xdr:row>57</xdr:row>
      <xdr:rowOff>47803</xdr:rowOff>
    </xdr:to>
    <xdr:cxnSp macro="">
      <xdr:nvCxnSpPr>
        <xdr:cNvPr id="780" name="直線コネクタ 779"/>
        <xdr:cNvCxnSpPr/>
      </xdr:nvCxnSpPr>
      <xdr:spPr>
        <a:xfrm>
          <a:off x="20434300" y="9819615"/>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71945</xdr:rowOff>
    </xdr:from>
    <xdr:to>
      <xdr:col>31</xdr:col>
      <xdr:colOff>85725</xdr:colOff>
      <xdr:row>58</xdr:row>
      <xdr:rowOff>2095</xdr:rowOff>
    </xdr:to>
    <xdr:sp macro="" textlink="">
      <xdr:nvSpPr>
        <xdr:cNvPr id="781" name="フローチャート : 判断 780"/>
        <xdr:cNvSpPr/>
      </xdr:nvSpPr>
      <xdr:spPr>
        <a:xfrm>
          <a:off x="21272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164672</xdr:rowOff>
    </xdr:from>
    <xdr:ext cx="469744" cy="259045"/>
    <xdr:sp macro="" textlink="">
      <xdr:nvSpPr>
        <xdr:cNvPr id="782" name="テキスト ボックス 781"/>
        <xdr:cNvSpPr txBox="1"/>
      </xdr:nvSpPr>
      <xdr:spPr>
        <a:xfrm>
          <a:off x="21088427" y="993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87503</xdr:rowOff>
    </xdr:from>
    <xdr:to>
      <xdr:col>29</xdr:col>
      <xdr:colOff>517525</xdr:colOff>
      <xdr:row>57</xdr:row>
      <xdr:rowOff>46965</xdr:rowOff>
    </xdr:to>
    <xdr:cxnSp macro="">
      <xdr:nvCxnSpPr>
        <xdr:cNvPr id="783" name="直線コネクタ 782"/>
        <xdr:cNvCxnSpPr/>
      </xdr:nvCxnSpPr>
      <xdr:spPr>
        <a:xfrm>
          <a:off x="19545300" y="9688703"/>
          <a:ext cx="889000" cy="13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16243</xdr:rowOff>
    </xdr:from>
    <xdr:to>
      <xdr:col>29</xdr:col>
      <xdr:colOff>568325</xdr:colOff>
      <xdr:row>58</xdr:row>
      <xdr:rowOff>117843</xdr:rowOff>
    </xdr:to>
    <xdr:sp macro="" textlink="">
      <xdr:nvSpPr>
        <xdr:cNvPr id="784" name="フローチャート : 判断 783"/>
        <xdr:cNvSpPr/>
      </xdr:nvSpPr>
      <xdr:spPr>
        <a:xfrm>
          <a:off x="20383500" y="996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108970</xdr:rowOff>
    </xdr:from>
    <xdr:ext cx="469744" cy="259045"/>
    <xdr:sp macro="" textlink="">
      <xdr:nvSpPr>
        <xdr:cNvPr id="785" name="テキスト ボックス 784"/>
        <xdr:cNvSpPr txBox="1"/>
      </xdr:nvSpPr>
      <xdr:spPr>
        <a:xfrm>
          <a:off x="20199427" y="100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3,907</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32144</xdr:rowOff>
    </xdr:from>
    <xdr:to>
      <xdr:col>28</xdr:col>
      <xdr:colOff>314325</xdr:colOff>
      <xdr:row>56</xdr:row>
      <xdr:rowOff>87503</xdr:rowOff>
    </xdr:to>
    <xdr:cxnSp macro="">
      <xdr:nvCxnSpPr>
        <xdr:cNvPr id="786" name="直線コネクタ 785"/>
        <xdr:cNvCxnSpPr/>
      </xdr:nvCxnSpPr>
      <xdr:spPr>
        <a:xfrm>
          <a:off x="18656300" y="9633344"/>
          <a:ext cx="889000" cy="5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8395</xdr:rowOff>
    </xdr:from>
    <xdr:to>
      <xdr:col>28</xdr:col>
      <xdr:colOff>365125</xdr:colOff>
      <xdr:row>58</xdr:row>
      <xdr:rowOff>109995</xdr:rowOff>
    </xdr:to>
    <xdr:sp macro="" textlink="">
      <xdr:nvSpPr>
        <xdr:cNvPr id="787" name="フローチャート : 判断 786"/>
        <xdr:cNvSpPr/>
      </xdr:nvSpPr>
      <xdr:spPr>
        <a:xfrm>
          <a:off x="19494500" y="995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101122</xdr:rowOff>
    </xdr:from>
    <xdr:ext cx="469744" cy="259045"/>
    <xdr:sp macro="" textlink="">
      <xdr:nvSpPr>
        <xdr:cNvPr id="788" name="テキスト ボックス 787"/>
        <xdr:cNvSpPr txBox="1"/>
      </xdr:nvSpPr>
      <xdr:spPr>
        <a:xfrm>
          <a:off x="19310427" y="1004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51</xdr:rowOff>
    </xdr:from>
    <xdr:to>
      <xdr:col>27</xdr:col>
      <xdr:colOff>161925</xdr:colOff>
      <xdr:row>58</xdr:row>
      <xdr:rowOff>101651</xdr:rowOff>
    </xdr:to>
    <xdr:sp macro="" textlink="">
      <xdr:nvSpPr>
        <xdr:cNvPr id="789" name="フローチャート : 判断 788"/>
        <xdr:cNvSpPr/>
      </xdr:nvSpPr>
      <xdr:spPr>
        <a:xfrm>
          <a:off x="18605500" y="99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92778</xdr:rowOff>
    </xdr:from>
    <xdr:ext cx="469744" cy="259045"/>
    <xdr:sp macro="" textlink="">
      <xdr:nvSpPr>
        <xdr:cNvPr id="790" name="テキスト ボックス 789"/>
        <xdr:cNvSpPr txBox="1"/>
      </xdr:nvSpPr>
      <xdr:spPr>
        <a:xfrm>
          <a:off x="18421427" y="1003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169558</xdr:rowOff>
    </xdr:from>
    <xdr:to>
      <xdr:col>32</xdr:col>
      <xdr:colOff>238125</xdr:colOff>
      <xdr:row>57</xdr:row>
      <xdr:rowOff>99708</xdr:rowOff>
    </xdr:to>
    <xdr:sp macro="" textlink="">
      <xdr:nvSpPr>
        <xdr:cNvPr id="796" name="円/楕円 795"/>
        <xdr:cNvSpPr/>
      </xdr:nvSpPr>
      <xdr:spPr>
        <a:xfrm>
          <a:off x="22110700" y="977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20985</xdr:rowOff>
    </xdr:from>
    <xdr:ext cx="469744" cy="259045"/>
    <xdr:sp macro="" textlink="">
      <xdr:nvSpPr>
        <xdr:cNvPr id="797" name="貸付金該当値テキスト"/>
        <xdr:cNvSpPr txBox="1"/>
      </xdr:nvSpPr>
      <xdr:spPr>
        <a:xfrm>
          <a:off x="22212300" y="962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8,883</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168453</xdr:rowOff>
    </xdr:from>
    <xdr:to>
      <xdr:col>31</xdr:col>
      <xdr:colOff>85725</xdr:colOff>
      <xdr:row>57</xdr:row>
      <xdr:rowOff>98603</xdr:rowOff>
    </xdr:to>
    <xdr:sp macro="" textlink="">
      <xdr:nvSpPr>
        <xdr:cNvPr id="798" name="円/楕円 797"/>
        <xdr:cNvSpPr/>
      </xdr:nvSpPr>
      <xdr:spPr>
        <a:xfrm>
          <a:off x="21272500" y="976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115130</xdr:rowOff>
    </xdr:from>
    <xdr:ext cx="469744" cy="259045"/>
    <xdr:sp macro="" textlink="">
      <xdr:nvSpPr>
        <xdr:cNvPr id="799" name="テキスト ボックス 798"/>
        <xdr:cNvSpPr txBox="1"/>
      </xdr:nvSpPr>
      <xdr:spPr>
        <a:xfrm>
          <a:off x="21088427" y="95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8,912</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167615</xdr:rowOff>
    </xdr:from>
    <xdr:to>
      <xdr:col>29</xdr:col>
      <xdr:colOff>568325</xdr:colOff>
      <xdr:row>57</xdr:row>
      <xdr:rowOff>97765</xdr:rowOff>
    </xdr:to>
    <xdr:sp macro="" textlink="">
      <xdr:nvSpPr>
        <xdr:cNvPr id="800" name="円/楕円 799"/>
        <xdr:cNvSpPr/>
      </xdr:nvSpPr>
      <xdr:spPr>
        <a:xfrm>
          <a:off x="20383500" y="976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114292</xdr:rowOff>
    </xdr:from>
    <xdr:ext cx="469744" cy="259045"/>
    <xdr:sp macro="" textlink="">
      <xdr:nvSpPr>
        <xdr:cNvPr id="801" name="テキスト ボックス 800"/>
        <xdr:cNvSpPr txBox="1"/>
      </xdr:nvSpPr>
      <xdr:spPr>
        <a:xfrm>
          <a:off x="20199427" y="954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8,934</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36703</xdr:rowOff>
    </xdr:from>
    <xdr:to>
      <xdr:col>28</xdr:col>
      <xdr:colOff>365125</xdr:colOff>
      <xdr:row>56</xdr:row>
      <xdr:rowOff>138303</xdr:rowOff>
    </xdr:to>
    <xdr:sp macro="" textlink="">
      <xdr:nvSpPr>
        <xdr:cNvPr id="802" name="円/楕円 801"/>
        <xdr:cNvSpPr/>
      </xdr:nvSpPr>
      <xdr:spPr>
        <a:xfrm>
          <a:off x="19494500" y="963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154830</xdr:rowOff>
    </xdr:from>
    <xdr:ext cx="534377" cy="259045"/>
    <xdr:sp macro="" textlink="">
      <xdr:nvSpPr>
        <xdr:cNvPr id="803" name="テキスト ボックス 802"/>
        <xdr:cNvSpPr txBox="1"/>
      </xdr:nvSpPr>
      <xdr:spPr>
        <a:xfrm>
          <a:off x="19278111" y="941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12,370</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152794</xdr:rowOff>
    </xdr:from>
    <xdr:to>
      <xdr:col>27</xdr:col>
      <xdr:colOff>161925</xdr:colOff>
      <xdr:row>56</xdr:row>
      <xdr:rowOff>82944</xdr:rowOff>
    </xdr:to>
    <xdr:sp macro="" textlink="">
      <xdr:nvSpPr>
        <xdr:cNvPr id="804" name="円/楕円 803"/>
        <xdr:cNvSpPr/>
      </xdr:nvSpPr>
      <xdr:spPr>
        <a:xfrm>
          <a:off x="18605500" y="958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99471</xdr:rowOff>
    </xdr:from>
    <xdr:ext cx="534377" cy="259045"/>
    <xdr:sp macro="" textlink="">
      <xdr:nvSpPr>
        <xdr:cNvPr id="805" name="テキスト ボックス 804"/>
        <xdr:cNvSpPr txBox="1"/>
      </xdr:nvSpPr>
      <xdr:spPr>
        <a:xfrm>
          <a:off x="18389111" y="935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6" name="正方形/長方形 80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7" name="正方形/長方形 80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8" name="正方形/長方形 80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9" name="正方形/長方形 80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0" name="正方形/長方形 80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1" name="正方形/長方形 81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2" name="正方形/長方形 81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3" name="正方形/長方形 81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4" name="テキスト ボックス 81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5" name="直線コネクタ 81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6" name="テキスト ボックス 81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7" name="直線コネクタ 81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8" name="テキスト ボックス 81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9" name="直線コネクタ 81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0" name="テキスト ボックス 81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1" name="直線コネクタ 82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2" name="テキスト ボックス 82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3" name="直線コネクタ 82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4" name="テキスト ボックス 82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5" name="直線コネクタ 82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6" name="テキスト ボックス 82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7" name="直線コネクタ 82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8" name="テキスト ボックス 82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30" name="直線コネクタ 82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3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32" name="直線コネクタ 83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3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34" name="直線コネクタ 83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150730</xdr:rowOff>
    </xdr:from>
    <xdr:to>
      <xdr:col>32</xdr:col>
      <xdr:colOff>187325</xdr:colOff>
      <xdr:row>77</xdr:row>
      <xdr:rowOff>160369</xdr:rowOff>
    </xdr:to>
    <xdr:cxnSp macro="">
      <xdr:nvCxnSpPr>
        <xdr:cNvPr id="835" name="直線コネクタ 834"/>
        <xdr:cNvCxnSpPr/>
      </xdr:nvCxnSpPr>
      <xdr:spPr>
        <a:xfrm flipV="1">
          <a:off x="21323300" y="13352380"/>
          <a:ext cx="8382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65619</xdr:rowOff>
    </xdr:from>
    <xdr:ext cx="534377" cy="259045"/>
    <xdr:sp macro="" textlink="">
      <xdr:nvSpPr>
        <xdr:cNvPr id="836" name="繰出金平均値テキスト"/>
        <xdr:cNvSpPr txBox="1"/>
      </xdr:nvSpPr>
      <xdr:spPr>
        <a:xfrm>
          <a:off x="22212300" y="1275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37" name="フローチャート : 判断 83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160369</xdr:rowOff>
    </xdr:from>
    <xdr:to>
      <xdr:col>31</xdr:col>
      <xdr:colOff>34925</xdr:colOff>
      <xdr:row>77</xdr:row>
      <xdr:rowOff>162503</xdr:rowOff>
    </xdr:to>
    <xdr:cxnSp macro="">
      <xdr:nvCxnSpPr>
        <xdr:cNvPr id="838" name="直線コネクタ 837"/>
        <xdr:cNvCxnSpPr/>
      </xdr:nvCxnSpPr>
      <xdr:spPr>
        <a:xfrm flipV="1">
          <a:off x="20434300" y="13362019"/>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39" name="フローチャート : 判断 838"/>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163231</xdr:rowOff>
    </xdr:from>
    <xdr:ext cx="534377" cy="259045"/>
    <xdr:sp macro="" textlink="">
      <xdr:nvSpPr>
        <xdr:cNvPr id="840" name="テキスト ボックス 839"/>
        <xdr:cNvSpPr txBox="1"/>
      </xdr:nvSpPr>
      <xdr:spPr>
        <a:xfrm>
          <a:off x="21056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162503</xdr:rowOff>
    </xdr:from>
    <xdr:to>
      <xdr:col>29</xdr:col>
      <xdr:colOff>517525</xdr:colOff>
      <xdr:row>78</xdr:row>
      <xdr:rowOff>38315</xdr:rowOff>
    </xdr:to>
    <xdr:cxnSp macro="">
      <xdr:nvCxnSpPr>
        <xdr:cNvPr id="841" name="直線コネクタ 840"/>
        <xdr:cNvCxnSpPr/>
      </xdr:nvCxnSpPr>
      <xdr:spPr>
        <a:xfrm flipV="1">
          <a:off x="19545300" y="13364153"/>
          <a:ext cx="889000" cy="4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28435</xdr:rowOff>
    </xdr:from>
    <xdr:to>
      <xdr:col>29</xdr:col>
      <xdr:colOff>568325</xdr:colOff>
      <xdr:row>76</xdr:row>
      <xdr:rowOff>130035</xdr:rowOff>
    </xdr:to>
    <xdr:sp macro="" textlink="">
      <xdr:nvSpPr>
        <xdr:cNvPr id="842" name="フローチャート : 判断 841"/>
        <xdr:cNvSpPr/>
      </xdr:nvSpPr>
      <xdr:spPr>
        <a:xfrm>
          <a:off x="20383500" y="130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146562</xdr:rowOff>
    </xdr:from>
    <xdr:ext cx="534377" cy="259045"/>
    <xdr:sp macro="" textlink="">
      <xdr:nvSpPr>
        <xdr:cNvPr id="843" name="テキスト ボックス 842"/>
        <xdr:cNvSpPr txBox="1"/>
      </xdr:nvSpPr>
      <xdr:spPr>
        <a:xfrm>
          <a:off x="20167111" y="1283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45,174</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38315</xdr:rowOff>
    </xdr:from>
    <xdr:to>
      <xdr:col>28</xdr:col>
      <xdr:colOff>314325</xdr:colOff>
      <xdr:row>78</xdr:row>
      <xdr:rowOff>75025</xdr:rowOff>
    </xdr:to>
    <xdr:cxnSp macro="">
      <xdr:nvCxnSpPr>
        <xdr:cNvPr id="844" name="直線コネクタ 843"/>
        <xdr:cNvCxnSpPr/>
      </xdr:nvCxnSpPr>
      <xdr:spPr>
        <a:xfrm flipV="1">
          <a:off x="18656300" y="13411415"/>
          <a:ext cx="889000" cy="3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77260</xdr:rowOff>
    </xdr:from>
    <xdr:to>
      <xdr:col>28</xdr:col>
      <xdr:colOff>365125</xdr:colOff>
      <xdr:row>77</xdr:row>
      <xdr:rowOff>7410</xdr:rowOff>
    </xdr:to>
    <xdr:sp macro="" textlink="">
      <xdr:nvSpPr>
        <xdr:cNvPr id="845" name="フローチャート : 判断 844"/>
        <xdr:cNvSpPr/>
      </xdr:nvSpPr>
      <xdr:spPr>
        <a:xfrm>
          <a:off x="19494500" y="1310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23937</xdr:rowOff>
    </xdr:from>
    <xdr:ext cx="534377" cy="259045"/>
    <xdr:sp macro="" textlink="">
      <xdr:nvSpPr>
        <xdr:cNvPr id="846" name="テキスト ボックス 845"/>
        <xdr:cNvSpPr txBox="1"/>
      </xdr:nvSpPr>
      <xdr:spPr>
        <a:xfrm>
          <a:off x="19278111" y="1288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42,611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67317</xdr:rowOff>
    </xdr:from>
    <xdr:to>
      <xdr:col>27</xdr:col>
      <xdr:colOff>161925</xdr:colOff>
      <xdr:row>76</xdr:row>
      <xdr:rowOff>168917</xdr:rowOff>
    </xdr:to>
    <xdr:sp macro="" textlink="">
      <xdr:nvSpPr>
        <xdr:cNvPr id="847" name="フローチャート : 判断 846"/>
        <xdr:cNvSpPr/>
      </xdr:nvSpPr>
      <xdr:spPr>
        <a:xfrm>
          <a:off x="18605500" y="130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13993</xdr:rowOff>
    </xdr:from>
    <xdr:ext cx="534377" cy="259045"/>
    <xdr:sp macro="" textlink="">
      <xdr:nvSpPr>
        <xdr:cNvPr id="848" name="テキスト ボックス 847"/>
        <xdr:cNvSpPr txBox="1"/>
      </xdr:nvSpPr>
      <xdr:spPr>
        <a:xfrm>
          <a:off x="18389111" y="1287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9" name="テキスト ボックス 84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0" name="テキスト ボックス 84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1" name="テキスト ボックス 85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2" name="テキスト ボックス 85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3" name="テキスト ボックス 85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99930</xdr:rowOff>
    </xdr:from>
    <xdr:to>
      <xdr:col>32</xdr:col>
      <xdr:colOff>238125</xdr:colOff>
      <xdr:row>78</xdr:row>
      <xdr:rowOff>30080</xdr:rowOff>
    </xdr:to>
    <xdr:sp macro="" textlink="">
      <xdr:nvSpPr>
        <xdr:cNvPr id="854" name="円/楕円 853"/>
        <xdr:cNvSpPr/>
      </xdr:nvSpPr>
      <xdr:spPr>
        <a:xfrm>
          <a:off x="22110700" y="133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78357</xdr:rowOff>
    </xdr:from>
    <xdr:ext cx="534377" cy="259045"/>
    <xdr:sp macro="" textlink="">
      <xdr:nvSpPr>
        <xdr:cNvPr id="855" name="繰出金該当値テキスト"/>
        <xdr:cNvSpPr txBox="1"/>
      </xdr:nvSpPr>
      <xdr:spPr>
        <a:xfrm>
          <a:off x="22212300" y="1328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32,421</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109569</xdr:rowOff>
    </xdr:from>
    <xdr:to>
      <xdr:col>31</xdr:col>
      <xdr:colOff>85725</xdr:colOff>
      <xdr:row>78</xdr:row>
      <xdr:rowOff>39719</xdr:rowOff>
    </xdr:to>
    <xdr:sp macro="" textlink="">
      <xdr:nvSpPr>
        <xdr:cNvPr id="856" name="円/楕円 855"/>
        <xdr:cNvSpPr/>
      </xdr:nvSpPr>
      <xdr:spPr>
        <a:xfrm>
          <a:off x="21272500" y="133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30846</xdr:rowOff>
    </xdr:from>
    <xdr:ext cx="534377" cy="259045"/>
    <xdr:sp macro="" textlink="">
      <xdr:nvSpPr>
        <xdr:cNvPr id="857" name="テキスト ボックス 856"/>
        <xdr:cNvSpPr txBox="1"/>
      </xdr:nvSpPr>
      <xdr:spPr>
        <a:xfrm>
          <a:off x="21056111" y="1340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31,915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111703</xdr:rowOff>
    </xdr:from>
    <xdr:to>
      <xdr:col>29</xdr:col>
      <xdr:colOff>568325</xdr:colOff>
      <xdr:row>78</xdr:row>
      <xdr:rowOff>41853</xdr:rowOff>
    </xdr:to>
    <xdr:sp macro="" textlink="">
      <xdr:nvSpPr>
        <xdr:cNvPr id="858" name="円/楕円 857"/>
        <xdr:cNvSpPr/>
      </xdr:nvSpPr>
      <xdr:spPr>
        <a:xfrm>
          <a:off x="20383500" y="1331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32980</xdr:rowOff>
    </xdr:from>
    <xdr:ext cx="534377" cy="259045"/>
    <xdr:sp macro="" textlink="">
      <xdr:nvSpPr>
        <xdr:cNvPr id="859" name="テキスト ボックス 858"/>
        <xdr:cNvSpPr txBox="1"/>
      </xdr:nvSpPr>
      <xdr:spPr>
        <a:xfrm>
          <a:off x="20167111" y="1340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31,803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158965</xdr:rowOff>
    </xdr:from>
    <xdr:to>
      <xdr:col>28</xdr:col>
      <xdr:colOff>365125</xdr:colOff>
      <xdr:row>78</xdr:row>
      <xdr:rowOff>89115</xdr:rowOff>
    </xdr:to>
    <xdr:sp macro="" textlink="">
      <xdr:nvSpPr>
        <xdr:cNvPr id="860" name="円/楕円 859"/>
        <xdr:cNvSpPr/>
      </xdr:nvSpPr>
      <xdr:spPr>
        <a:xfrm>
          <a:off x="19494500" y="1336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80242</xdr:rowOff>
    </xdr:from>
    <xdr:ext cx="534377" cy="259045"/>
    <xdr:sp macro="" textlink="">
      <xdr:nvSpPr>
        <xdr:cNvPr id="861" name="テキスト ボックス 860"/>
        <xdr:cNvSpPr txBox="1"/>
      </xdr:nvSpPr>
      <xdr:spPr>
        <a:xfrm>
          <a:off x="19278111" y="1345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29,322</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24225</xdr:rowOff>
    </xdr:from>
    <xdr:to>
      <xdr:col>27</xdr:col>
      <xdr:colOff>161925</xdr:colOff>
      <xdr:row>78</xdr:row>
      <xdr:rowOff>125825</xdr:rowOff>
    </xdr:to>
    <xdr:sp macro="" textlink="">
      <xdr:nvSpPr>
        <xdr:cNvPr id="862" name="円/楕円 861"/>
        <xdr:cNvSpPr/>
      </xdr:nvSpPr>
      <xdr:spPr>
        <a:xfrm>
          <a:off x="18605500" y="1339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116952</xdr:rowOff>
    </xdr:from>
    <xdr:ext cx="534377" cy="259045"/>
    <xdr:sp macro="" textlink="">
      <xdr:nvSpPr>
        <xdr:cNvPr id="863" name="テキスト ボックス 862"/>
        <xdr:cNvSpPr txBox="1"/>
      </xdr:nvSpPr>
      <xdr:spPr>
        <a:xfrm>
          <a:off x="18389111" y="1349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27,395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4" name="正方形/長方形 86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5" name="正方形/長方形 86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6" name="正方形/長方形 86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7" name="正方形/長方形 86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8" name="正方形/長方形 86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9" name="正方形/長方形 86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0" name="正方形/長方形 86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1" name="正方形/長方形 87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2" name="テキスト ボックス 87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3" name="直線コネクタ 87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74" name="直線コネクタ 87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5" name="テキスト ボックス 87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6" name="直線コネクタ 87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77" name="テキスト ボックス 87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8" name="直線コネクタ 87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9" name="テキスト ボックス 87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80" name="直線コネクタ 87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81" name="テキスト ボックス 88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83" name="テキスト ボックス 88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85" name="直線コネクタ 88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8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7" name="直線コネクタ 88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8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89" name="直線コネクタ 88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90" name="直線コネクタ 88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89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892" name="フローチャート : 判断 89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93" name="直線コネクタ 89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94" name="フローチャート : 判断 89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5" name="テキスト ボックス 89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6" name="直線コネクタ 89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7" name="フローチャート : 判断 896"/>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8" name="テキスト ボックス 897"/>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9" name="直線コネクタ 89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900" name="フローチャート : 判断 899"/>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1" name="テキスト ボックス 900"/>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2" name="フローチャート : 判断 901"/>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3" name="テキスト ボックス 902"/>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9" name="円/楕円 90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1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11" name="円/楕円 91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12" name="テキスト ボックス 91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13" name="円/楕円 91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14" name="テキスト ボックス 913"/>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5" name="円/楕円 91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16" name="テキスト ボックス 915"/>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7" name="円/楕円 91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35577</xdr:rowOff>
    </xdr:from>
    <xdr:ext cx="249299" cy="259045"/>
    <xdr:sp macro="" textlink="">
      <xdr:nvSpPr>
        <xdr:cNvPr id="918" name="テキスト ボックス 917"/>
        <xdr:cNvSpPr txBox="1"/>
      </xdr:nvSpPr>
      <xdr:spPr>
        <a:xfrm>
          <a:off x="18531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476</a:t>
          </a:r>
          <a:r>
            <a:rPr kumimoji="1" lang="ja-JP" altLang="en-US" sz="1300">
              <a:latin typeface="ＭＳ Ｐゴシック"/>
            </a:rPr>
            <a:t>千円となっている。性質別についても概ね類似団体の平均値近似値となっている。補助費等については、住民一人当たり</a:t>
          </a:r>
          <a:r>
            <a:rPr kumimoji="1" lang="en-US" altLang="ja-JP" sz="1300">
              <a:latin typeface="ＭＳ Ｐゴシック"/>
            </a:rPr>
            <a:t>85</a:t>
          </a:r>
          <a:r>
            <a:rPr kumimoji="1" lang="ja-JP" altLang="en-US" sz="1300">
              <a:latin typeface="ＭＳ Ｐゴシック"/>
            </a:rPr>
            <a:t>千円となっており、平成</a:t>
          </a:r>
          <a:r>
            <a:rPr kumimoji="1" lang="en-US" altLang="ja-JP" sz="1300">
              <a:latin typeface="ＭＳ Ｐゴシック"/>
            </a:rPr>
            <a:t>24</a:t>
          </a:r>
          <a:r>
            <a:rPr kumimoji="1" lang="ja-JP" altLang="en-US" sz="1300">
              <a:latin typeface="ＭＳ Ｐゴシック"/>
            </a:rPr>
            <a:t>年度からはほぼ横ばいで推移してきている。各種団体への補助金が多額になっていることが主な要因である。普通建設事業費（うち更新整備）については、住民一人当たり</a:t>
          </a:r>
          <a:r>
            <a:rPr kumimoji="1" lang="en-US" altLang="ja-JP" sz="1300">
              <a:latin typeface="ＭＳ Ｐゴシック"/>
            </a:rPr>
            <a:t>19</a:t>
          </a:r>
          <a:r>
            <a:rPr kumimoji="1" lang="ja-JP" altLang="en-US" sz="1300">
              <a:latin typeface="ＭＳ Ｐゴシック"/>
            </a:rPr>
            <a:t>千円となっており、平成</a:t>
          </a:r>
          <a:r>
            <a:rPr kumimoji="1" lang="en-US" altLang="ja-JP" sz="1300">
              <a:latin typeface="ＭＳ Ｐゴシック"/>
            </a:rPr>
            <a:t>27</a:t>
          </a:r>
          <a:r>
            <a:rPr kumimoji="1" lang="ja-JP" altLang="en-US" sz="1300">
              <a:latin typeface="ＭＳ Ｐゴシック"/>
            </a:rPr>
            <a:t>年度と比較して大幅に減少している。中学校体育館大規模改修工事や公共施設の老朽化に伴う改修工事が主な要因である。投資及び出資金については、住民一人当たり</a:t>
          </a:r>
          <a:r>
            <a:rPr kumimoji="1" lang="en-US" altLang="ja-JP" sz="1300">
              <a:latin typeface="ＭＳ Ｐゴシック"/>
            </a:rPr>
            <a:t>10</a:t>
          </a:r>
          <a:r>
            <a:rPr kumimoji="1" lang="ja-JP" altLang="en-US" sz="1300">
              <a:latin typeface="ＭＳ Ｐゴシック"/>
            </a:rPr>
            <a:t>千円となっており、企業会計への出資金が類似団体の平均と比較して多いことが主な要因である。貸付金は一人当たり</a:t>
          </a:r>
          <a:r>
            <a:rPr kumimoji="1" lang="en-US" altLang="ja-JP" sz="1300">
              <a:latin typeface="ＭＳ Ｐゴシック"/>
            </a:rPr>
            <a:t>9</a:t>
          </a:r>
          <a:r>
            <a:rPr kumimoji="1" lang="ja-JP" altLang="en-US" sz="1300">
              <a:latin typeface="ＭＳ Ｐゴシック"/>
            </a:rPr>
            <a:t>千円となっており、平成</a:t>
          </a:r>
          <a:r>
            <a:rPr kumimoji="1" lang="en-US" altLang="ja-JP" sz="1300">
              <a:latin typeface="ＭＳ Ｐゴシック"/>
            </a:rPr>
            <a:t>23</a:t>
          </a:r>
          <a:r>
            <a:rPr kumimoji="1" lang="ja-JP" altLang="en-US" sz="1300">
              <a:latin typeface="ＭＳ Ｐゴシック"/>
            </a:rPr>
            <a:t>年度から年々減少傾向にあるものの類似団体平均と比べると高い水準にある。商工業融資や第３セクターへの貸付金が主な要因である。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富山県黒部市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41,802
41,448
426.31
20,637,341
19,916,081
517,345
12,332,915
30,233,021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110.3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12664</xdr:rowOff>
    </xdr:from>
    <xdr:to>
      <xdr:col>6</xdr:col>
      <xdr:colOff>511175</xdr:colOff>
      <xdr:row>35</xdr:row>
      <xdr:rowOff>118799</xdr:rowOff>
    </xdr:to>
    <xdr:cxnSp macro="">
      <xdr:nvCxnSpPr>
        <xdr:cNvPr id="63" name="直線コネクタ 62"/>
        <xdr:cNvCxnSpPr/>
      </xdr:nvCxnSpPr>
      <xdr:spPr>
        <a:xfrm>
          <a:off x="3797300" y="6013414"/>
          <a:ext cx="838200" cy="10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145378</xdr:rowOff>
    </xdr:from>
    <xdr:ext cx="469744" cy="259045"/>
    <xdr:sp macro="" textlink="">
      <xdr:nvSpPr>
        <xdr:cNvPr id="64" name="議会費平均値テキスト"/>
        <xdr:cNvSpPr txBox="1"/>
      </xdr:nvSpPr>
      <xdr:spPr>
        <a:xfrm>
          <a:off x="4686300" y="6146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12664</xdr:rowOff>
    </xdr:from>
    <xdr:to>
      <xdr:col>5</xdr:col>
      <xdr:colOff>358775</xdr:colOff>
      <xdr:row>35</xdr:row>
      <xdr:rowOff>13643</xdr:rowOff>
    </xdr:to>
    <xdr:cxnSp macro="">
      <xdr:nvCxnSpPr>
        <xdr:cNvPr id="66" name="直線コネクタ 65"/>
        <xdr:cNvCxnSpPr/>
      </xdr:nvCxnSpPr>
      <xdr:spPr>
        <a:xfrm flipV="1">
          <a:off x="2908300" y="6013414"/>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146684</xdr:rowOff>
    </xdr:from>
    <xdr:ext cx="469744" cy="259045"/>
    <xdr:sp macro="" textlink="">
      <xdr:nvSpPr>
        <xdr:cNvPr id="68" name="テキスト ボックス 67"/>
        <xdr:cNvSpPr txBox="1"/>
      </xdr:nvSpPr>
      <xdr:spPr>
        <a:xfrm>
          <a:off x="3562427"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13643</xdr:rowOff>
    </xdr:from>
    <xdr:to>
      <xdr:col>4</xdr:col>
      <xdr:colOff>155575</xdr:colOff>
      <xdr:row>35</xdr:row>
      <xdr:rowOff>17562</xdr:rowOff>
    </xdr:to>
    <xdr:cxnSp macro="">
      <xdr:nvCxnSpPr>
        <xdr:cNvPr id="69" name="直線コネクタ 68"/>
        <xdr:cNvCxnSpPr/>
      </xdr:nvCxnSpPr>
      <xdr:spPr>
        <a:xfrm flipV="1">
          <a:off x="2019300" y="6014393"/>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7257</xdr:rowOff>
    </xdr:from>
    <xdr:to>
      <xdr:col>4</xdr:col>
      <xdr:colOff>206375</xdr:colOff>
      <xdr:row>35</xdr:row>
      <xdr:rowOff>108857</xdr:rowOff>
    </xdr:to>
    <xdr:sp macro="" textlink="">
      <xdr:nvSpPr>
        <xdr:cNvPr id="70" name="フローチャート : 判断 69"/>
        <xdr:cNvSpPr/>
      </xdr:nvSpPr>
      <xdr:spPr>
        <a:xfrm>
          <a:off x="2857500" y="600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99984</xdr:rowOff>
    </xdr:from>
    <xdr:ext cx="469744" cy="259045"/>
    <xdr:sp macro="" textlink="">
      <xdr:nvSpPr>
        <xdr:cNvPr id="71" name="テキスト ボックス 70"/>
        <xdr:cNvSpPr txBox="1"/>
      </xdr:nvSpPr>
      <xdr:spPr>
        <a:xfrm>
          <a:off x="2673427" y="610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144599</xdr:rowOff>
    </xdr:from>
    <xdr:to>
      <xdr:col>2</xdr:col>
      <xdr:colOff>638175</xdr:colOff>
      <xdr:row>35</xdr:row>
      <xdr:rowOff>17562</xdr:rowOff>
    </xdr:to>
    <xdr:cxnSp macro="">
      <xdr:nvCxnSpPr>
        <xdr:cNvPr id="72" name="直線コネクタ 71"/>
        <xdr:cNvCxnSpPr/>
      </xdr:nvCxnSpPr>
      <xdr:spPr>
        <a:xfrm>
          <a:off x="1130300" y="5973899"/>
          <a:ext cx="889000" cy="4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48078</xdr:rowOff>
    </xdr:from>
    <xdr:to>
      <xdr:col>3</xdr:col>
      <xdr:colOff>3175</xdr:colOff>
      <xdr:row>35</xdr:row>
      <xdr:rowOff>149678</xdr:rowOff>
    </xdr:to>
    <xdr:sp macro="" textlink="">
      <xdr:nvSpPr>
        <xdr:cNvPr id="73" name="フローチャート : 判断 72"/>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140805</xdr:rowOff>
    </xdr:from>
    <xdr:ext cx="469744" cy="259045"/>
    <xdr:sp macro="" textlink="">
      <xdr:nvSpPr>
        <xdr:cNvPr id="74" name="テキスト ボックス 73"/>
        <xdr:cNvSpPr txBox="1"/>
      </xdr:nvSpPr>
      <xdr:spPr>
        <a:xfrm>
          <a:off x="1784427"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26525</xdr:rowOff>
    </xdr:from>
    <xdr:to>
      <xdr:col>1</xdr:col>
      <xdr:colOff>485775</xdr:colOff>
      <xdr:row>35</xdr:row>
      <xdr:rowOff>128125</xdr:rowOff>
    </xdr:to>
    <xdr:sp macro="" textlink="">
      <xdr:nvSpPr>
        <xdr:cNvPr id="75" name="フローチャート : 判断 74"/>
        <xdr:cNvSpPr/>
      </xdr:nvSpPr>
      <xdr:spPr>
        <a:xfrm>
          <a:off x="1079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119252</xdr:rowOff>
    </xdr:from>
    <xdr:ext cx="469744" cy="259045"/>
    <xdr:sp macro="" textlink="">
      <xdr:nvSpPr>
        <xdr:cNvPr id="76" name="テキスト ボックス 75"/>
        <xdr:cNvSpPr txBox="1"/>
      </xdr:nvSpPr>
      <xdr:spPr>
        <a:xfrm>
          <a:off x="895427" y="612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67999</xdr:rowOff>
    </xdr:from>
    <xdr:to>
      <xdr:col>6</xdr:col>
      <xdr:colOff>561975</xdr:colOff>
      <xdr:row>35</xdr:row>
      <xdr:rowOff>169599</xdr:rowOff>
    </xdr:to>
    <xdr:sp macro="" textlink="">
      <xdr:nvSpPr>
        <xdr:cNvPr id="82" name="円/楕円 81"/>
        <xdr:cNvSpPr/>
      </xdr:nvSpPr>
      <xdr:spPr>
        <a:xfrm>
          <a:off x="4584700" y="606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90876</xdr:rowOff>
    </xdr:from>
    <xdr:ext cx="469744" cy="259045"/>
    <xdr:sp macro="" textlink="">
      <xdr:nvSpPr>
        <xdr:cNvPr id="83" name="議会費該当値テキスト"/>
        <xdr:cNvSpPr txBox="1"/>
      </xdr:nvSpPr>
      <xdr:spPr>
        <a:xfrm>
          <a:off x="4686300" y="592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133314</xdr:rowOff>
    </xdr:from>
    <xdr:to>
      <xdr:col>5</xdr:col>
      <xdr:colOff>409575</xdr:colOff>
      <xdr:row>35</xdr:row>
      <xdr:rowOff>63464</xdr:rowOff>
    </xdr:to>
    <xdr:sp macro="" textlink="">
      <xdr:nvSpPr>
        <xdr:cNvPr id="84" name="円/楕円 83"/>
        <xdr:cNvSpPr/>
      </xdr:nvSpPr>
      <xdr:spPr>
        <a:xfrm>
          <a:off x="3746500" y="596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79991</xdr:rowOff>
    </xdr:from>
    <xdr:ext cx="469744" cy="259045"/>
    <xdr:sp macro="" textlink="">
      <xdr:nvSpPr>
        <xdr:cNvPr id="85" name="テキスト ボックス 84"/>
        <xdr:cNvSpPr txBox="1"/>
      </xdr:nvSpPr>
      <xdr:spPr>
        <a:xfrm>
          <a:off x="3562427" y="573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134293</xdr:rowOff>
    </xdr:from>
    <xdr:to>
      <xdr:col>4</xdr:col>
      <xdr:colOff>206375</xdr:colOff>
      <xdr:row>35</xdr:row>
      <xdr:rowOff>64443</xdr:rowOff>
    </xdr:to>
    <xdr:sp macro="" textlink="">
      <xdr:nvSpPr>
        <xdr:cNvPr id="86" name="円/楕円 85"/>
        <xdr:cNvSpPr/>
      </xdr:nvSpPr>
      <xdr:spPr>
        <a:xfrm>
          <a:off x="2857500" y="596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80970</xdr:rowOff>
    </xdr:from>
    <xdr:ext cx="469744" cy="259045"/>
    <xdr:sp macro="" textlink="">
      <xdr:nvSpPr>
        <xdr:cNvPr id="87" name="テキスト ボックス 86"/>
        <xdr:cNvSpPr txBox="1"/>
      </xdr:nvSpPr>
      <xdr:spPr>
        <a:xfrm>
          <a:off x="2673427" y="573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138212</xdr:rowOff>
    </xdr:from>
    <xdr:to>
      <xdr:col>3</xdr:col>
      <xdr:colOff>3175</xdr:colOff>
      <xdr:row>35</xdr:row>
      <xdr:rowOff>68362</xdr:rowOff>
    </xdr:to>
    <xdr:sp macro="" textlink="">
      <xdr:nvSpPr>
        <xdr:cNvPr id="88" name="円/楕円 87"/>
        <xdr:cNvSpPr/>
      </xdr:nvSpPr>
      <xdr:spPr>
        <a:xfrm>
          <a:off x="1968500" y="596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84889</xdr:rowOff>
    </xdr:from>
    <xdr:ext cx="469744" cy="259045"/>
    <xdr:sp macro="" textlink="">
      <xdr:nvSpPr>
        <xdr:cNvPr id="89" name="テキスト ボックス 88"/>
        <xdr:cNvSpPr txBox="1"/>
      </xdr:nvSpPr>
      <xdr:spPr>
        <a:xfrm>
          <a:off x="1784427" y="574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93799</xdr:rowOff>
    </xdr:from>
    <xdr:to>
      <xdr:col>1</xdr:col>
      <xdr:colOff>485775</xdr:colOff>
      <xdr:row>35</xdr:row>
      <xdr:rowOff>23949</xdr:rowOff>
    </xdr:to>
    <xdr:sp macro="" textlink="">
      <xdr:nvSpPr>
        <xdr:cNvPr id="90" name="円/楕円 89"/>
        <xdr:cNvSpPr/>
      </xdr:nvSpPr>
      <xdr:spPr>
        <a:xfrm>
          <a:off x="1079500" y="592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40476</xdr:rowOff>
    </xdr:from>
    <xdr:ext cx="469744" cy="259045"/>
    <xdr:sp macro="" textlink="">
      <xdr:nvSpPr>
        <xdr:cNvPr id="91" name="テキスト ボックス 90"/>
        <xdr:cNvSpPr txBox="1"/>
      </xdr:nvSpPr>
      <xdr:spPr>
        <a:xfrm>
          <a:off x="895427" y="569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147080</xdr:rowOff>
    </xdr:from>
    <xdr:to>
      <xdr:col>6</xdr:col>
      <xdr:colOff>511175</xdr:colOff>
      <xdr:row>58</xdr:row>
      <xdr:rowOff>34018</xdr:rowOff>
    </xdr:to>
    <xdr:cxnSp macro="">
      <xdr:nvCxnSpPr>
        <xdr:cNvPr id="120" name="直線コネクタ 119"/>
        <xdr:cNvCxnSpPr/>
      </xdr:nvCxnSpPr>
      <xdr:spPr>
        <a:xfrm>
          <a:off x="3797300" y="9748280"/>
          <a:ext cx="838200" cy="22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108295</xdr:rowOff>
    </xdr:from>
    <xdr:ext cx="534377" cy="259045"/>
    <xdr:sp macro="" textlink="">
      <xdr:nvSpPr>
        <xdr:cNvPr id="121" name="総務費平均値テキスト"/>
        <xdr:cNvSpPr txBox="1"/>
      </xdr:nvSpPr>
      <xdr:spPr>
        <a:xfrm>
          <a:off x="4686300" y="9709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147080</xdr:rowOff>
    </xdr:from>
    <xdr:to>
      <xdr:col>5</xdr:col>
      <xdr:colOff>358775</xdr:colOff>
      <xdr:row>57</xdr:row>
      <xdr:rowOff>12229</xdr:rowOff>
    </xdr:to>
    <xdr:cxnSp macro="">
      <xdr:nvCxnSpPr>
        <xdr:cNvPr id="123" name="直線コネクタ 122"/>
        <xdr:cNvCxnSpPr/>
      </xdr:nvCxnSpPr>
      <xdr:spPr>
        <a:xfrm flipV="1">
          <a:off x="2908300" y="9748280"/>
          <a:ext cx="889000" cy="3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3011</xdr:rowOff>
    </xdr:from>
    <xdr:ext cx="534377" cy="259045"/>
    <xdr:sp macro="" textlink="">
      <xdr:nvSpPr>
        <xdr:cNvPr id="125" name="テキスト ボックス 124"/>
        <xdr:cNvSpPr txBox="1"/>
      </xdr:nvSpPr>
      <xdr:spPr>
        <a:xfrm>
          <a:off x="3530111" y="994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12229</xdr:rowOff>
    </xdr:from>
    <xdr:to>
      <xdr:col>4</xdr:col>
      <xdr:colOff>155575</xdr:colOff>
      <xdr:row>57</xdr:row>
      <xdr:rowOff>109315</xdr:rowOff>
    </xdr:to>
    <xdr:cxnSp macro="">
      <xdr:nvCxnSpPr>
        <xdr:cNvPr id="126" name="直線コネクタ 125"/>
        <xdr:cNvCxnSpPr/>
      </xdr:nvCxnSpPr>
      <xdr:spPr>
        <a:xfrm flipV="1">
          <a:off x="2019300" y="9784879"/>
          <a:ext cx="889000" cy="9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102304</xdr:rowOff>
    </xdr:from>
    <xdr:to>
      <xdr:col>4</xdr:col>
      <xdr:colOff>206375</xdr:colOff>
      <xdr:row>58</xdr:row>
      <xdr:rowOff>32454</xdr:rowOff>
    </xdr:to>
    <xdr:sp macro="" textlink="">
      <xdr:nvSpPr>
        <xdr:cNvPr id="127" name="フローチャート : 判断 126"/>
        <xdr:cNvSpPr/>
      </xdr:nvSpPr>
      <xdr:spPr>
        <a:xfrm>
          <a:off x="2857500" y="987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23581</xdr:rowOff>
    </xdr:from>
    <xdr:ext cx="534377" cy="259045"/>
    <xdr:sp macro="" textlink="">
      <xdr:nvSpPr>
        <xdr:cNvPr id="128" name="テキスト ボックス 127"/>
        <xdr:cNvSpPr txBox="1"/>
      </xdr:nvSpPr>
      <xdr:spPr>
        <a:xfrm>
          <a:off x="2641111" y="996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61,482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109315</xdr:rowOff>
    </xdr:from>
    <xdr:to>
      <xdr:col>2</xdr:col>
      <xdr:colOff>638175</xdr:colOff>
      <xdr:row>57</xdr:row>
      <xdr:rowOff>115819</xdr:rowOff>
    </xdr:to>
    <xdr:cxnSp macro="">
      <xdr:nvCxnSpPr>
        <xdr:cNvPr id="129" name="直線コネクタ 128"/>
        <xdr:cNvCxnSpPr/>
      </xdr:nvCxnSpPr>
      <xdr:spPr>
        <a:xfrm flipV="1">
          <a:off x="1130300" y="9881965"/>
          <a:ext cx="889000" cy="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7503</xdr:rowOff>
    </xdr:from>
    <xdr:to>
      <xdr:col>3</xdr:col>
      <xdr:colOff>3175</xdr:colOff>
      <xdr:row>57</xdr:row>
      <xdr:rowOff>109103</xdr:rowOff>
    </xdr:to>
    <xdr:sp macro="" textlink="">
      <xdr:nvSpPr>
        <xdr:cNvPr id="130" name="フローチャート : 判断 129"/>
        <xdr:cNvSpPr/>
      </xdr:nvSpPr>
      <xdr:spPr>
        <a:xfrm>
          <a:off x="1968500" y="978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125630</xdr:rowOff>
    </xdr:from>
    <xdr:ext cx="534377" cy="259045"/>
    <xdr:sp macro="" textlink="">
      <xdr:nvSpPr>
        <xdr:cNvPr id="131" name="テキスト ボックス 130"/>
        <xdr:cNvSpPr txBox="1"/>
      </xdr:nvSpPr>
      <xdr:spPr>
        <a:xfrm>
          <a:off x="1752111" y="955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86,364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104170</xdr:rowOff>
    </xdr:from>
    <xdr:to>
      <xdr:col>1</xdr:col>
      <xdr:colOff>485775</xdr:colOff>
      <xdr:row>58</xdr:row>
      <xdr:rowOff>34320</xdr:rowOff>
    </xdr:to>
    <xdr:sp macro="" textlink="">
      <xdr:nvSpPr>
        <xdr:cNvPr id="132" name="フローチャート : 判断 131"/>
        <xdr:cNvSpPr/>
      </xdr:nvSpPr>
      <xdr:spPr>
        <a:xfrm>
          <a:off x="1079500" y="987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25447</xdr:rowOff>
    </xdr:from>
    <xdr:ext cx="534377" cy="259045"/>
    <xdr:sp macro="" textlink="">
      <xdr:nvSpPr>
        <xdr:cNvPr id="133" name="テキスト ボックス 132"/>
        <xdr:cNvSpPr txBox="1"/>
      </xdr:nvSpPr>
      <xdr:spPr>
        <a:xfrm>
          <a:off x="863111" y="996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154668</xdr:rowOff>
    </xdr:from>
    <xdr:to>
      <xdr:col>6</xdr:col>
      <xdr:colOff>561975</xdr:colOff>
      <xdr:row>58</xdr:row>
      <xdr:rowOff>84818</xdr:rowOff>
    </xdr:to>
    <xdr:sp macro="" textlink="">
      <xdr:nvSpPr>
        <xdr:cNvPr id="139" name="円/楕円 138"/>
        <xdr:cNvSpPr/>
      </xdr:nvSpPr>
      <xdr:spPr>
        <a:xfrm>
          <a:off x="4584700" y="992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69595</xdr:rowOff>
    </xdr:from>
    <xdr:ext cx="534377" cy="259045"/>
    <xdr:sp macro="" textlink="">
      <xdr:nvSpPr>
        <xdr:cNvPr id="140" name="総務費該当値テキスト"/>
        <xdr:cNvSpPr txBox="1"/>
      </xdr:nvSpPr>
      <xdr:spPr>
        <a:xfrm>
          <a:off x="4686300" y="98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47,738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96280</xdr:rowOff>
    </xdr:from>
    <xdr:to>
      <xdr:col>5</xdr:col>
      <xdr:colOff>409575</xdr:colOff>
      <xdr:row>57</xdr:row>
      <xdr:rowOff>26430</xdr:rowOff>
    </xdr:to>
    <xdr:sp macro="" textlink="">
      <xdr:nvSpPr>
        <xdr:cNvPr id="141" name="円/楕円 140"/>
        <xdr:cNvSpPr/>
      </xdr:nvSpPr>
      <xdr:spPr>
        <a:xfrm>
          <a:off x="3746500" y="9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42957</xdr:rowOff>
    </xdr:from>
    <xdr:ext cx="599010" cy="259045"/>
    <xdr:sp macro="" textlink="">
      <xdr:nvSpPr>
        <xdr:cNvPr id="142" name="テキスト ボックス 141"/>
        <xdr:cNvSpPr txBox="1"/>
      </xdr:nvSpPr>
      <xdr:spPr>
        <a:xfrm>
          <a:off x="3497794" y="9472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108,063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132879</xdr:rowOff>
    </xdr:from>
    <xdr:to>
      <xdr:col>4</xdr:col>
      <xdr:colOff>206375</xdr:colOff>
      <xdr:row>57</xdr:row>
      <xdr:rowOff>63029</xdr:rowOff>
    </xdr:to>
    <xdr:sp macro="" textlink="">
      <xdr:nvSpPr>
        <xdr:cNvPr id="143" name="円/楕円 142"/>
        <xdr:cNvSpPr/>
      </xdr:nvSpPr>
      <xdr:spPr>
        <a:xfrm>
          <a:off x="2857500" y="973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79556</xdr:rowOff>
    </xdr:from>
    <xdr:ext cx="534377" cy="259045"/>
    <xdr:sp macro="" textlink="">
      <xdr:nvSpPr>
        <xdr:cNvPr id="144" name="テキスト ボックス 143"/>
        <xdr:cNvSpPr txBox="1"/>
      </xdr:nvSpPr>
      <xdr:spPr>
        <a:xfrm>
          <a:off x="2641111" y="950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98,457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58515</xdr:rowOff>
    </xdr:from>
    <xdr:to>
      <xdr:col>3</xdr:col>
      <xdr:colOff>3175</xdr:colOff>
      <xdr:row>57</xdr:row>
      <xdr:rowOff>160115</xdr:rowOff>
    </xdr:to>
    <xdr:sp macro="" textlink="">
      <xdr:nvSpPr>
        <xdr:cNvPr id="145" name="円/楕円 144"/>
        <xdr:cNvSpPr/>
      </xdr:nvSpPr>
      <xdr:spPr>
        <a:xfrm>
          <a:off x="1968500" y="983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151242</xdr:rowOff>
    </xdr:from>
    <xdr:ext cx="534377" cy="259045"/>
    <xdr:sp macro="" textlink="">
      <xdr:nvSpPr>
        <xdr:cNvPr id="146" name="テキスト ボックス 145"/>
        <xdr:cNvSpPr txBox="1"/>
      </xdr:nvSpPr>
      <xdr:spPr>
        <a:xfrm>
          <a:off x="1752111" y="992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72,975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65019</xdr:rowOff>
    </xdr:from>
    <xdr:to>
      <xdr:col>1</xdr:col>
      <xdr:colOff>485775</xdr:colOff>
      <xdr:row>57</xdr:row>
      <xdr:rowOff>166619</xdr:rowOff>
    </xdr:to>
    <xdr:sp macro="" textlink="">
      <xdr:nvSpPr>
        <xdr:cNvPr id="147" name="円/楕円 146"/>
        <xdr:cNvSpPr/>
      </xdr:nvSpPr>
      <xdr:spPr>
        <a:xfrm>
          <a:off x="1079500" y="983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11696</xdr:rowOff>
    </xdr:from>
    <xdr:ext cx="534377" cy="259045"/>
    <xdr:sp macro="" textlink="">
      <xdr:nvSpPr>
        <xdr:cNvPr id="148" name="テキスト ボックス 147"/>
        <xdr:cNvSpPr txBox="1"/>
      </xdr:nvSpPr>
      <xdr:spPr>
        <a:xfrm>
          <a:off x="863111" y="961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135,686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94080</xdr:rowOff>
    </xdr:from>
    <xdr:to>
      <xdr:col>6</xdr:col>
      <xdr:colOff>511175</xdr:colOff>
      <xdr:row>78</xdr:row>
      <xdr:rowOff>118638</xdr:rowOff>
    </xdr:to>
    <xdr:cxnSp macro="">
      <xdr:nvCxnSpPr>
        <xdr:cNvPr id="178" name="直線コネクタ 177"/>
        <xdr:cNvCxnSpPr/>
      </xdr:nvCxnSpPr>
      <xdr:spPr>
        <a:xfrm flipV="1">
          <a:off x="3797300" y="13467180"/>
          <a:ext cx="838200" cy="2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1790</xdr:rowOff>
    </xdr:from>
    <xdr:ext cx="599010" cy="259045"/>
    <xdr:sp macro="" textlink="">
      <xdr:nvSpPr>
        <xdr:cNvPr id="179" name="民生費平均値テキスト"/>
        <xdr:cNvSpPr txBox="1"/>
      </xdr:nvSpPr>
      <xdr:spPr>
        <a:xfrm>
          <a:off x="4686300" y="13203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113731</xdr:rowOff>
    </xdr:from>
    <xdr:to>
      <xdr:col>5</xdr:col>
      <xdr:colOff>358775</xdr:colOff>
      <xdr:row>78</xdr:row>
      <xdr:rowOff>118638</xdr:rowOff>
    </xdr:to>
    <xdr:cxnSp macro="">
      <xdr:nvCxnSpPr>
        <xdr:cNvPr id="181" name="直線コネクタ 180"/>
        <xdr:cNvCxnSpPr/>
      </xdr:nvCxnSpPr>
      <xdr:spPr>
        <a:xfrm>
          <a:off x="2908300" y="13486831"/>
          <a:ext cx="889000" cy="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112192</xdr:rowOff>
    </xdr:from>
    <xdr:ext cx="599010" cy="259045"/>
    <xdr:sp macro="" textlink="">
      <xdr:nvSpPr>
        <xdr:cNvPr id="183" name="テキスト ボックス 182"/>
        <xdr:cNvSpPr txBox="1"/>
      </xdr:nvSpPr>
      <xdr:spPr>
        <a:xfrm>
          <a:off x="3497794"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113731</xdr:rowOff>
    </xdr:from>
    <xdr:to>
      <xdr:col>4</xdr:col>
      <xdr:colOff>155575</xdr:colOff>
      <xdr:row>78</xdr:row>
      <xdr:rowOff>144980</xdr:rowOff>
    </xdr:to>
    <xdr:cxnSp macro="">
      <xdr:nvCxnSpPr>
        <xdr:cNvPr id="184" name="直線コネクタ 183"/>
        <xdr:cNvCxnSpPr/>
      </xdr:nvCxnSpPr>
      <xdr:spPr>
        <a:xfrm flipV="1">
          <a:off x="2019300" y="13486831"/>
          <a:ext cx="889000" cy="3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43748</xdr:rowOff>
    </xdr:from>
    <xdr:to>
      <xdr:col>4</xdr:col>
      <xdr:colOff>206375</xdr:colOff>
      <xdr:row>78</xdr:row>
      <xdr:rowOff>145348</xdr:rowOff>
    </xdr:to>
    <xdr:sp macro="" textlink="">
      <xdr:nvSpPr>
        <xdr:cNvPr id="185" name="フローチャート : 判断 184"/>
        <xdr:cNvSpPr/>
      </xdr:nvSpPr>
      <xdr:spPr>
        <a:xfrm>
          <a:off x="2857500" y="134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161875</xdr:rowOff>
    </xdr:from>
    <xdr:ext cx="599010" cy="259045"/>
    <xdr:sp macro="" textlink="">
      <xdr:nvSpPr>
        <xdr:cNvPr id="186" name="テキスト ボックス 185"/>
        <xdr:cNvSpPr txBox="1"/>
      </xdr:nvSpPr>
      <xdr:spPr>
        <a:xfrm>
          <a:off x="2608794" y="13192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131,851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144980</xdr:rowOff>
    </xdr:from>
    <xdr:to>
      <xdr:col>2</xdr:col>
      <xdr:colOff>638175</xdr:colOff>
      <xdr:row>78</xdr:row>
      <xdr:rowOff>150893</xdr:rowOff>
    </xdr:to>
    <xdr:cxnSp macro="">
      <xdr:nvCxnSpPr>
        <xdr:cNvPr id="187" name="直線コネクタ 186"/>
        <xdr:cNvCxnSpPr/>
      </xdr:nvCxnSpPr>
      <xdr:spPr>
        <a:xfrm flipV="1">
          <a:off x="1130300" y="13518080"/>
          <a:ext cx="889000" cy="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82465</xdr:rowOff>
    </xdr:from>
    <xdr:to>
      <xdr:col>3</xdr:col>
      <xdr:colOff>3175</xdr:colOff>
      <xdr:row>79</xdr:row>
      <xdr:rowOff>12615</xdr:rowOff>
    </xdr:to>
    <xdr:sp macro="" textlink="">
      <xdr:nvSpPr>
        <xdr:cNvPr id="188" name="フローチャート : 判断 187"/>
        <xdr:cNvSpPr/>
      </xdr:nvSpPr>
      <xdr:spPr>
        <a:xfrm>
          <a:off x="1968500" y="1345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29142</xdr:rowOff>
    </xdr:from>
    <xdr:ext cx="599010" cy="259045"/>
    <xdr:sp macro="" textlink="">
      <xdr:nvSpPr>
        <xdr:cNvPr id="189" name="テキスト ボックス 188"/>
        <xdr:cNvSpPr txBox="1"/>
      </xdr:nvSpPr>
      <xdr:spPr>
        <a:xfrm>
          <a:off x="1719794" y="1323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121,689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95808</xdr:rowOff>
    </xdr:from>
    <xdr:to>
      <xdr:col>1</xdr:col>
      <xdr:colOff>485775</xdr:colOff>
      <xdr:row>79</xdr:row>
      <xdr:rowOff>25958</xdr:rowOff>
    </xdr:to>
    <xdr:sp macro="" textlink="">
      <xdr:nvSpPr>
        <xdr:cNvPr id="190" name="フローチャート : 判断 189"/>
        <xdr:cNvSpPr/>
      </xdr:nvSpPr>
      <xdr:spPr>
        <a:xfrm>
          <a:off x="1079500" y="13468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42485</xdr:rowOff>
    </xdr:from>
    <xdr:ext cx="599010" cy="259045"/>
    <xdr:sp macro="" textlink="">
      <xdr:nvSpPr>
        <xdr:cNvPr id="191" name="テキスト ボックス 190"/>
        <xdr:cNvSpPr txBox="1"/>
      </xdr:nvSpPr>
      <xdr:spPr>
        <a:xfrm>
          <a:off x="830794" y="1324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43280</xdr:rowOff>
    </xdr:from>
    <xdr:to>
      <xdr:col>6</xdr:col>
      <xdr:colOff>561975</xdr:colOff>
      <xdr:row>78</xdr:row>
      <xdr:rowOff>144880</xdr:rowOff>
    </xdr:to>
    <xdr:sp macro="" textlink="">
      <xdr:nvSpPr>
        <xdr:cNvPr id="197" name="円/楕円 196"/>
        <xdr:cNvSpPr/>
      </xdr:nvSpPr>
      <xdr:spPr>
        <a:xfrm>
          <a:off x="4584700" y="134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129657</xdr:rowOff>
    </xdr:from>
    <xdr:ext cx="599010" cy="259045"/>
    <xdr:sp macro="" textlink="">
      <xdr:nvSpPr>
        <xdr:cNvPr id="198" name="民生費該当値テキスト"/>
        <xdr:cNvSpPr txBox="1"/>
      </xdr:nvSpPr>
      <xdr:spPr>
        <a:xfrm>
          <a:off x="4686300" y="13331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131,974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67838</xdr:rowOff>
    </xdr:from>
    <xdr:to>
      <xdr:col>5</xdr:col>
      <xdr:colOff>409575</xdr:colOff>
      <xdr:row>78</xdr:row>
      <xdr:rowOff>169438</xdr:rowOff>
    </xdr:to>
    <xdr:sp macro="" textlink="">
      <xdr:nvSpPr>
        <xdr:cNvPr id="199" name="円/楕円 198"/>
        <xdr:cNvSpPr/>
      </xdr:nvSpPr>
      <xdr:spPr>
        <a:xfrm>
          <a:off x="3746500" y="1344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160565</xdr:rowOff>
    </xdr:from>
    <xdr:ext cx="599010" cy="259045"/>
    <xdr:sp macro="" textlink="">
      <xdr:nvSpPr>
        <xdr:cNvPr id="200" name="テキスト ボックス 199"/>
        <xdr:cNvSpPr txBox="1"/>
      </xdr:nvSpPr>
      <xdr:spPr>
        <a:xfrm>
          <a:off x="3497794" y="13533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125,528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62931</xdr:rowOff>
    </xdr:from>
    <xdr:to>
      <xdr:col>4</xdr:col>
      <xdr:colOff>206375</xdr:colOff>
      <xdr:row>78</xdr:row>
      <xdr:rowOff>164531</xdr:rowOff>
    </xdr:to>
    <xdr:sp macro="" textlink="">
      <xdr:nvSpPr>
        <xdr:cNvPr id="201" name="円/楕円 200"/>
        <xdr:cNvSpPr/>
      </xdr:nvSpPr>
      <xdr:spPr>
        <a:xfrm>
          <a:off x="2857500" y="1343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155658</xdr:rowOff>
    </xdr:from>
    <xdr:ext cx="599010" cy="259045"/>
    <xdr:sp macro="" textlink="">
      <xdr:nvSpPr>
        <xdr:cNvPr id="202" name="テキスト ボックス 201"/>
        <xdr:cNvSpPr txBox="1"/>
      </xdr:nvSpPr>
      <xdr:spPr>
        <a:xfrm>
          <a:off x="2608794" y="13528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126,816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94180</xdr:rowOff>
    </xdr:from>
    <xdr:to>
      <xdr:col>3</xdr:col>
      <xdr:colOff>3175</xdr:colOff>
      <xdr:row>79</xdr:row>
      <xdr:rowOff>24330</xdr:rowOff>
    </xdr:to>
    <xdr:sp macro="" textlink="">
      <xdr:nvSpPr>
        <xdr:cNvPr id="203" name="円/楕円 202"/>
        <xdr:cNvSpPr/>
      </xdr:nvSpPr>
      <xdr:spPr>
        <a:xfrm>
          <a:off x="1968500" y="134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15457</xdr:rowOff>
    </xdr:from>
    <xdr:ext cx="599010" cy="259045"/>
    <xdr:sp macro="" textlink="">
      <xdr:nvSpPr>
        <xdr:cNvPr id="204" name="テキスト ボックス 203"/>
        <xdr:cNvSpPr txBox="1"/>
      </xdr:nvSpPr>
      <xdr:spPr>
        <a:xfrm>
          <a:off x="1719794" y="13560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118,614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100093</xdr:rowOff>
    </xdr:from>
    <xdr:to>
      <xdr:col>1</xdr:col>
      <xdr:colOff>485775</xdr:colOff>
      <xdr:row>79</xdr:row>
      <xdr:rowOff>30243</xdr:rowOff>
    </xdr:to>
    <xdr:sp macro="" textlink="">
      <xdr:nvSpPr>
        <xdr:cNvPr id="205" name="円/楕円 204"/>
        <xdr:cNvSpPr/>
      </xdr:nvSpPr>
      <xdr:spPr>
        <a:xfrm>
          <a:off x="1079500" y="1347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21370</xdr:rowOff>
    </xdr:from>
    <xdr:ext cx="599010" cy="259045"/>
    <xdr:sp macro="" textlink="">
      <xdr:nvSpPr>
        <xdr:cNvPr id="206" name="テキスト ボックス 205"/>
        <xdr:cNvSpPr txBox="1"/>
      </xdr:nvSpPr>
      <xdr:spPr>
        <a:xfrm>
          <a:off x="830794" y="13565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117,062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48476</xdr:rowOff>
    </xdr:from>
    <xdr:to>
      <xdr:col>6</xdr:col>
      <xdr:colOff>511175</xdr:colOff>
      <xdr:row>96</xdr:row>
      <xdr:rowOff>86347</xdr:rowOff>
    </xdr:to>
    <xdr:cxnSp macro="">
      <xdr:nvCxnSpPr>
        <xdr:cNvPr id="235" name="直線コネクタ 234"/>
        <xdr:cNvCxnSpPr/>
      </xdr:nvCxnSpPr>
      <xdr:spPr>
        <a:xfrm flipV="1">
          <a:off x="3797300" y="16507676"/>
          <a:ext cx="838200" cy="3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10468</xdr:rowOff>
    </xdr:from>
    <xdr:ext cx="534377" cy="259045"/>
    <xdr:sp macro="" textlink="">
      <xdr:nvSpPr>
        <xdr:cNvPr id="236" name="衛生費平均値テキスト"/>
        <xdr:cNvSpPr txBox="1"/>
      </xdr:nvSpPr>
      <xdr:spPr>
        <a:xfrm>
          <a:off x="4686300" y="1629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86347</xdr:rowOff>
    </xdr:from>
    <xdr:to>
      <xdr:col>5</xdr:col>
      <xdr:colOff>358775</xdr:colOff>
      <xdr:row>96</xdr:row>
      <xdr:rowOff>89091</xdr:rowOff>
    </xdr:to>
    <xdr:cxnSp macro="">
      <xdr:nvCxnSpPr>
        <xdr:cNvPr id="238" name="直線コネクタ 237"/>
        <xdr:cNvCxnSpPr/>
      </xdr:nvCxnSpPr>
      <xdr:spPr>
        <a:xfrm flipV="1">
          <a:off x="2908300" y="1654554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63034</xdr:rowOff>
    </xdr:from>
    <xdr:ext cx="534377" cy="259045"/>
    <xdr:sp macro="" textlink="">
      <xdr:nvSpPr>
        <xdr:cNvPr id="240" name="テキスト ボックス 239"/>
        <xdr:cNvSpPr txBox="1"/>
      </xdr:nvSpPr>
      <xdr:spPr>
        <a:xfrm>
          <a:off x="3530111" y="1617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89091</xdr:rowOff>
    </xdr:from>
    <xdr:to>
      <xdr:col>4</xdr:col>
      <xdr:colOff>155575</xdr:colOff>
      <xdr:row>96</xdr:row>
      <xdr:rowOff>121552</xdr:rowOff>
    </xdr:to>
    <xdr:cxnSp macro="">
      <xdr:nvCxnSpPr>
        <xdr:cNvPr id="241" name="直線コネクタ 240"/>
        <xdr:cNvCxnSpPr/>
      </xdr:nvCxnSpPr>
      <xdr:spPr>
        <a:xfrm flipV="1">
          <a:off x="2019300" y="16548291"/>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170357</xdr:rowOff>
    </xdr:from>
    <xdr:to>
      <xdr:col>4</xdr:col>
      <xdr:colOff>206375</xdr:colOff>
      <xdr:row>96</xdr:row>
      <xdr:rowOff>100507</xdr:rowOff>
    </xdr:to>
    <xdr:sp macro="" textlink="">
      <xdr:nvSpPr>
        <xdr:cNvPr id="242" name="フローチャート : 判断 241"/>
        <xdr:cNvSpPr/>
      </xdr:nvSpPr>
      <xdr:spPr>
        <a:xfrm>
          <a:off x="2857500" y="1645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117034</xdr:rowOff>
    </xdr:from>
    <xdr:ext cx="534377" cy="259045"/>
    <xdr:sp macro="" textlink="">
      <xdr:nvSpPr>
        <xdr:cNvPr id="243" name="テキスト ボックス 242"/>
        <xdr:cNvSpPr txBox="1"/>
      </xdr:nvSpPr>
      <xdr:spPr>
        <a:xfrm>
          <a:off x="2641111" y="1623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40,086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36640</xdr:rowOff>
    </xdr:from>
    <xdr:to>
      <xdr:col>2</xdr:col>
      <xdr:colOff>638175</xdr:colOff>
      <xdr:row>96</xdr:row>
      <xdr:rowOff>121552</xdr:rowOff>
    </xdr:to>
    <xdr:cxnSp macro="">
      <xdr:nvCxnSpPr>
        <xdr:cNvPr id="244" name="直線コネクタ 243"/>
        <xdr:cNvCxnSpPr/>
      </xdr:nvCxnSpPr>
      <xdr:spPr>
        <a:xfrm>
          <a:off x="1130300" y="16495840"/>
          <a:ext cx="889000" cy="8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40842</xdr:rowOff>
    </xdr:from>
    <xdr:to>
      <xdr:col>3</xdr:col>
      <xdr:colOff>3175</xdr:colOff>
      <xdr:row>96</xdr:row>
      <xdr:rowOff>142442</xdr:rowOff>
    </xdr:to>
    <xdr:sp macro="" textlink="">
      <xdr:nvSpPr>
        <xdr:cNvPr id="245" name="フローチャート : 判断 244"/>
        <xdr:cNvSpPr/>
      </xdr:nvSpPr>
      <xdr:spPr>
        <a:xfrm>
          <a:off x="1968500" y="1650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158969</xdr:rowOff>
    </xdr:from>
    <xdr:ext cx="534377" cy="259045"/>
    <xdr:sp macro="" textlink="">
      <xdr:nvSpPr>
        <xdr:cNvPr id="246" name="テキスト ボックス 245"/>
        <xdr:cNvSpPr txBox="1"/>
      </xdr:nvSpPr>
      <xdr:spPr>
        <a:xfrm>
          <a:off x="1752111" y="1627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2921</xdr:rowOff>
    </xdr:from>
    <xdr:to>
      <xdr:col>1</xdr:col>
      <xdr:colOff>485775</xdr:colOff>
      <xdr:row>96</xdr:row>
      <xdr:rowOff>104521</xdr:rowOff>
    </xdr:to>
    <xdr:sp macro="" textlink="">
      <xdr:nvSpPr>
        <xdr:cNvPr id="247" name="フローチャート : 判断 246"/>
        <xdr:cNvSpPr/>
      </xdr:nvSpPr>
      <xdr:spPr>
        <a:xfrm>
          <a:off x="1079500" y="164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95648</xdr:rowOff>
    </xdr:from>
    <xdr:ext cx="534377" cy="259045"/>
    <xdr:sp macro="" textlink="">
      <xdr:nvSpPr>
        <xdr:cNvPr id="248" name="テキスト ボックス 247"/>
        <xdr:cNvSpPr txBox="1"/>
      </xdr:nvSpPr>
      <xdr:spPr>
        <a:xfrm>
          <a:off x="863111" y="165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169126</xdr:rowOff>
    </xdr:from>
    <xdr:to>
      <xdr:col>6</xdr:col>
      <xdr:colOff>561975</xdr:colOff>
      <xdr:row>96</xdr:row>
      <xdr:rowOff>99276</xdr:rowOff>
    </xdr:to>
    <xdr:sp macro="" textlink="">
      <xdr:nvSpPr>
        <xdr:cNvPr id="254" name="円/楕円 253"/>
        <xdr:cNvSpPr/>
      </xdr:nvSpPr>
      <xdr:spPr>
        <a:xfrm>
          <a:off x="4584700" y="164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147553</xdr:rowOff>
    </xdr:from>
    <xdr:ext cx="534377" cy="259045"/>
    <xdr:sp macro="" textlink="">
      <xdr:nvSpPr>
        <xdr:cNvPr id="255" name="衛生費該当値テキスト"/>
        <xdr:cNvSpPr txBox="1"/>
      </xdr:nvSpPr>
      <xdr:spPr>
        <a:xfrm>
          <a:off x="4686300" y="1643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40,183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35547</xdr:rowOff>
    </xdr:from>
    <xdr:to>
      <xdr:col>5</xdr:col>
      <xdr:colOff>409575</xdr:colOff>
      <xdr:row>96</xdr:row>
      <xdr:rowOff>137147</xdr:rowOff>
    </xdr:to>
    <xdr:sp macro="" textlink="">
      <xdr:nvSpPr>
        <xdr:cNvPr id="256" name="円/楕円 255"/>
        <xdr:cNvSpPr/>
      </xdr:nvSpPr>
      <xdr:spPr>
        <a:xfrm>
          <a:off x="3746500" y="1649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128274</xdr:rowOff>
    </xdr:from>
    <xdr:ext cx="534377" cy="259045"/>
    <xdr:sp macro="" textlink="">
      <xdr:nvSpPr>
        <xdr:cNvPr id="257" name="テキスト ボックス 256"/>
        <xdr:cNvSpPr txBox="1"/>
      </xdr:nvSpPr>
      <xdr:spPr>
        <a:xfrm>
          <a:off x="3530111" y="1658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37,201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38291</xdr:rowOff>
    </xdr:from>
    <xdr:to>
      <xdr:col>4</xdr:col>
      <xdr:colOff>206375</xdr:colOff>
      <xdr:row>96</xdr:row>
      <xdr:rowOff>139891</xdr:rowOff>
    </xdr:to>
    <xdr:sp macro="" textlink="">
      <xdr:nvSpPr>
        <xdr:cNvPr id="258" name="円/楕円 257"/>
        <xdr:cNvSpPr/>
      </xdr:nvSpPr>
      <xdr:spPr>
        <a:xfrm>
          <a:off x="2857500" y="1649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131018</xdr:rowOff>
    </xdr:from>
    <xdr:ext cx="534377" cy="259045"/>
    <xdr:sp macro="" textlink="">
      <xdr:nvSpPr>
        <xdr:cNvPr id="259" name="テキスト ボックス 258"/>
        <xdr:cNvSpPr txBox="1"/>
      </xdr:nvSpPr>
      <xdr:spPr>
        <a:xfrm>
          <a:off x="2641111" y="165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36,985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70752</xdr:rowOff>
    </xdr:from>
    <xdr:to>
      <xdr:col>3</xdr:col>
      <xdr:colOff>3175</xdr:colOff>
      <xdr:row>97</xdr:row>
      <xdr:rowOff>902</xdr:rowOff>
    </xdr:to>
    <xdr:sp macro="" textlink="">
      <xdr:nvSpPr>
        <xdr:cNvPr id="260" name="円/楕円 259"/>
        <xdr:cNvSpPr/>
      </xdr:nvSpPr>
      <xdr:spPr>
        <a:xfrm>
          <a:off x="1968500" y="1652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163479</xdr:rowOff>
    </xdr:from>
    <xdr:ext cx="534377" cy="259045"/>
    <xdr:sp macro="" textlink="">
      <xdr:nvSpPr>
        <xdr:cNvPr id="261" name="テキスト ボックス 260"/>
        <xdr:cNvSpPr txBox="1"/>
      </xdr:nvSpPr>
      <xdr:spPr>
        <a:xfrm>
          <a:off x="1752111" y="1662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34,429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157290</xdr:rowOff>
    </xdr:from>
    <xdr:to>
      <xdr:col>1</xdr:col>
      <xdr:colOff>485775</xdr:colOff>
      <xdr:row>96</xdr:row>
      <xdr:rowOff>87440</xdr:rowOff>
    </xdr:to>
    <xdr:sp macro="" textlink="">
      <xdr:nvSpPr>
        <xdr:cNvPr id="262" name="円/楕円 261"/>
        <xdr:cNvSpPr/>
      </xdr:nvSpPr>
      <xdr:spPr>
        <a:xfrm>
          <a:off x="1079500" y="164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103967</xdr:rowOff>
    </xdr:from>
    <xdr:ext cx="534377" cy="259045"/>
    <xdr:sp macro="" textlink="">
      <xdr:nvSpPr>
        <xdr:cNvPr id="263" name="テキスト ボックス 262"/>
        <xdr:cNvSpPr txBox="1"/>
      </xdr:nvSpPr>
      <xdr:spPr>
        <a:xfrm>
          <a:off x="863111" y="1622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139700</xdr:rowOff>
    </xdr:from>
    <xdr:to>
      <xdr:col>15</xdr:col>
      <xdr:colOff>180975</xdr:colOff>
      <xdr:row>37</xdr:row>
      <xdr:rowOff>143510</xdr:rowOff>
    </xdr:to>
    <xdr:cxnSp macro="">
      <xdr:nvCxnSpPr>
        <xdr:cNvPr id="292" name="直線コネクタ 291"/>
        <xdr:cNvCxnSpPr/>
      </xdr:nvCxnSpPr>
      <xdr:spPr>
        <a:xfrm flipV="1">
          <a:off x="9639300" y="64833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85805</xdr:rowOff>
    </xdr:from>
    <xdr:ext cx="469744" cy="259045"/>
    <xdr:sp macro="" textlink="">
      <xdr:nvSpPr>
        <xdr:cNvPr id="293" name="労働費平均値テキスト"/>
        <xdr:cNvSpPr txBox="1"/>
      </xdr:nvSpPr>
      <xdr:spPr>
        <a:xfrm>
          <a:off x="10528300" y="6429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111887</xdr:rowOff>
    </xdr:from>
    <xdr:to>
      <xdr:col>14</xdr:col>
      <xdr:colOff>28575</xdr:colOff>
      <xdr:row>37</xdr:row>
      <xdr:rowOff>143510</xdr:rowOff>
    </xdr:to>
    <xdr:cxnSp macro="">
      <xdr:nvCxnSpPr>
        <xdr:cNvPr id="295" name="直線コネクタ 294"/>
        <xdr:cNvCxnSpPr/>
      </xdr:nvCxnSpPr>
      <xdr:spPr>
        <a:xfrm>
          <a:off x="8750300" y="6455537"/>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6" name="フローチャート : 判断 295"/>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18432</xdr:rowOff>
    </xdr:from>
    <xdr:ext cx="469744" cy="259045"/>
    <xdr:sp macro="" textlink="">
      <xdr:nvSpPr>
        <xdr:cNvPr id="297" name="テキスト ボックス 296"/>
        <xdr:cNvSpPr txBox="1"/>
      </xdr:nvSpPr>
      <xdr:spPr>
        <a:xfrm>
          <a:off x="9404427"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61595</xdr:rowOff>
    </xdr:from>
    <xdr:to>
      <xdr:col>12</xdr:col>
      <xdr:colOff>511175</xdr:colOff>
      <xdr:row>37</xdr:row>
      <xdr:rowOff>111887</xdr:rowOff>
    </xdr:to>
    <xdr:cxnSp macro="">
      <xdr:nvCxnSpPr>
        <xdr:cNvPr id="298" name="直線コネクタ 297"/>
        <xdr:cNvCxnSpPr/>
      </xdr:nvCxnSpPr>
      <xdr:spPr>
        <a:xfrm>
          <a:off x="7861300" y="6233795"/>
          <a:ext cx="889000" cy="22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72898</xdr:rowOff>
    </xdr:from>
    <xdr:to>
      <xdr:col>12</xdr:col>
      <xdr:colOff>561975</xdr:colOff>
      <xdr:row>38</xdr:row>
      <xdr:rowOff>3048</xdr:rowOff>
    </xdr:to>
    <xdr:sp macro="" textlink="">
      <xdr:nvSpPr>
        <xdr:cNvPr id="299" name="フローチャート : 判断 298"/>
        <xdr:cNvSpPr/>
      </xdr:nvSpPr>
      <xdr:spPr>
        <a:xfrm>
          <a:off x="8699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165625</xdr:rowOff>
    </xdr:from>
    <xdr:ext cx="469744" cy="259045"/>
    <xdr:sp macro="" textlink="">
      <xdr:nvSpPr>
        <xdr:cNvPr id="300" name="テキスト ボックス 299"/>
        <xdr:cNvSpPr txBox="1"/>
      </xdr:nvSpPr>
      <xdr:spPr>
        <a:xfrm>
          <a:off x="8515427" y="650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34353</xdr:rowOff>
    </xdr:from>
    <xdr:to>
      <xdr:col>11</xdr:col>
      <xdr:colOff>307975</xdr:colOff>
      <xdr:row>36</xdr:row>
      <xdr:rowOff>61595</xdr:rowOff>
    </xdr:to>
    <xdr:cxnSp macro="">
      <xdr:nvCxnSpPr>
        <xdr:cNvPr id="301" name="直線コネクタ 300"/>
        <xdr:cNvCxnSpPr/>
      </xdr:nvCxnSpPr>
      <xdr:spPr>
        <a:xfrm>
          <a:off x="6972300" y="6206553"/>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29083</xdr:rowOff>
    </xdr:from>
    <xdr:to>
      <xdr:col>11</xdr:col>
      <xdr:colOff>358775</xdr:colOff>
      <xdr:row>37</xdr:row>
      <xdr:rowOff>130683</xdr:rowOff>
    </xdr:to>
    <xdr:sp macro="" textlink="">
      <xdr:nvSpPr>
        <xdr:cNvPr id="302" name="フローチャート : 判断 301"/>
        <xdr:cNvSpPr/>
      </xdr:nvSpPr>
      <xdr:spPr>
        <a:xfrm>
          <a:off x="7810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121810</xdr:rowOff>
    </xdr:from>
    <xdr:ext cx="469744" cy="259045"/>
    <xdr:sp macro="" textlink="">
      <xdr:nvSpPr>
        <xdr:cNvPr id="303" name="テキスト ボックス 302"/>
        <xdr:cNvSpPr txBox="1"/>
      </xdr:nvSpPr>
      <xdr:spPr>
        <a:xfrm>
          <a:off x="7626427" y="646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12319</xdr:rowOff>
    </xdr:from>
    <xdr:to>
      <xdr:col>10</xdr:col>
      <xdr:colOff>155575</xdr:colOff>
      <xdr:row>37</xdr:row>
      <xdr:rowOff>113919</xdr:rowOff>
    </xdr:to>
    <xdr:sp macro="" textlink="">
      <xdr:nvSpPr>
        <xdr:cNvPr id="304" name="フローチャート : 判断 303"/>
        <xdr:cNvSpPr/>
      </xdr:nvSpPr>
      <xdr:spPr>
        <a:xfrm>
          <a:off x="6921500" y="635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105046</xdr:rowOff>
    </xdr:from>
    <xdr:ext cx="469744" cy="259045"/>
    <xdr:sp macro="" textlink="">
      <xdr:nvSpPr>
        <xdr:cNvPr id="305" name="テキスト ボックス 304"/>
        <xdr:cNvSpPr txBox="1"/>
      </xdr:nvSpPr>
      <xdr:spPr>
        <a:xfrm>
          <a:off x="6737427" y="644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88900</xdr:rowOff>
    </xdr:from>
    <xdr:to>
      <xdr:col>15</xdr:col>
      <xdr:colOff>231775</xdr:colOff>
      <xdr:row>38</xdr:row>
      <xdr:rowOff>19050</xdr:rowOff>
    </xdr:to>
    <xdr:sp macro="" textlink="">
      <xdr:nvSpPr>
        <xdr:cNvPr id="311" name="円/楕円 310"/>
        <xdr:cNvSpPr/>
      </xdr:nvSpPr>
      <xdr:spPr>
        <a:xfrm>
          <a:off x="104267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111777</xdr:rowOff>
    </xdr:from>
    <xdr:ext cx="469744" cy="259045"/>
    <xdr:sp macro="" textlink="">
      <xdr:nvSpPr>
        <xdr:cNvPr id="312" name="労働費該当値テキスト"/>
        <xdr:cNvSpPr txBox="1"/>
      </xdr:nvSpPr>
      <xdr:spPr>
        <a:xfrm>
          <a:off x="10528300" y="628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92710</xdr:rowOff>
    </xdr:from>
    <xdr:to>
      <xdr:col>14</xdr:col>
      <xdr:colOff>79375</xdr:colOff>
      <xdr:row>38</xdr:row>
      <xdr:rowOff>22860</xdr:rowOff>
    </xdr:to>
    <xdr:sp macro="" textlink="">
      <xdr:nvSpPr>
        <xdr:cNvPr id="313" name="円/楕円 312"/>
        <xdr:cNvSpPr/>
      </xdr:nvSpPr>
      <xdr:spPr>
        <a:xfrm>
          <a:off x="9588500" y="643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13987</xdr:rowOff>
    </xdr:from>
    <xdr:ext cx="469744" cy="259045"/>
    <xdr:sp macro="" textlink="">
      <xdr:nvSpPr>
        <xdr:cNvPr id="314" name="テキスト ボックス 313"/>
        <xdr:cNvSpPr txBox="1"/>
      </xdr:nvSpPr>
      <xdr:spPr>
        <a:xfrm>
          <a:off x="9404427" y="65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61087</xdr:rowOff>
    </xdr:from>
    <xdr:to>
      <xdr:col>12</xdr:col>
      <xdr:colOff>561975</xdr:colOff>
      <xdr:row>37</xdr:row>
      <xdr:rowOff>162687</xdr:rowOff>
    </xdr:to>
    <xdr:sp macro="" textlink="">
      <xdr:nvSpPr>
        <xdr:cNvPr id="315" name="円/楕円 314"/>
        <xdr:cNvSpPr/>
      </xdr:nvSpPr>
      <xdr:spPr>
        <a:xfrm>
          <a:off x="8699500" y="640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7764</xdr:rowOff>
    </xdr:from>
    <xdr:ext cx="469744" cy="259045"/>
    <xdr:sp macro="" textlink="">
      <xdr:nvSpPr>
        <xdr:cNvPr id="316" name="テキスト ボックス 315"/>
        <xdr:cNvSpPr txBox="1"/>
      </xdr:nvSpPr>
      <xdr:spPr>
        <a:xfrm>
          <a:off x="8515427" y="617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10795</xdr:rowOff>
    </xdr:from>
    <xdr:to>
      <xdr:col>11</xdr:col>
      <xdr:colOff>358775</xdr:colOff>
      <xdr:row>36</xdr:row>
      <xdr:rowOff>112395</xdr:rowOff>
    </xdr:to>
    <xdr:sp macro="" textlink="">
      <xdr:nvSpPr>
        <xdr:cNvPr id="317" name="円/楕円 316"/>
        <xdr:cNvSpPr/>
      </xdr:nvSpPr>
      <xdr:spPr>
        <a:xfrm>
          <a:off x="7810500" y="618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128922</xdr:rowOff>
    </xdr:from>
    <xdr:ext cx="469744" cy="259045"/>
    <xdr:sp macro="" textlink="">
      <xdr:nvSpPr>
        <xdr:cNvPr id="318" name="テキスト ボックス 317"/>
        <xdr:cNvSpPr txBox="1"/>
      </xdr:nvSpPr>
      <xdr:spPr>
        <a:xfrm>
          <a:off x="7626427" y="595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155003</xdr:rowOff>
    </xdr:from>
    <xdr:to>
      <xdr:col>10</xdr:col>
      <xdr:colOff>155575</xdr:colOff>
      <xdr:row>36</xdr:row>
      <xdr:rowOff>85153</xdr:rowOff>
    </xdr:to>
    <xdr:sp macro="" textlink="">
      <xdr:nvSpPr>
        <xdr:cNvPr id="319" name="円/楕円 318"/>
        <xdr:cNvSpPr/>
      </xdr:nvSpPr>
      <xdr:spPr>
        <a:xfrm>
          <a:off x="6921500" y="615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101680</xdr:rowOff>
    </xdr:from>
    <xdr:ext cx="469744" cy="259045"/>
    <xdr:sp macro="" textlink="">
      <xdr:nvSpPr>
        <xdr:cNvPr id="320" name="テキスト ボックス 319"/>
        <xdr:cNvSpPr txBox="1"/>
      </xdr:nvSpPr>
      <xdr:spPr>
        <a:xfrm>
          <a:off x="6737427" y="593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141351</xdr:rowOff>
    </xdr:from>
    <xdr:to>
      <xdr:col>15</xdr:col>
      <xdr:colOff>180975</xdr:colOff>
      <xdr:row>57</xdr:row>
      <xdr:rowOff>9309</xdr:rowOff>
    </xdr:to>
    <xdr:cxnSp macro="">
      <xdr:nvCxnSpPr>
        <xdr:cNvPr id="349" name="直線コネクタ 348"/>
        <xdr:cNvCxnSpPr/>
      </xdr:nvCxnSpPr>
      <xdr:spPr>
        <a:xfrm>
          <a:off x="9639300" y="9742551"/>
          <a:ext cx="838200" cy="3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63746</xdr:rowOff>
    </xdr:from>
    <xdr:ext cx="534377" cy="259045"/>
    <xdr:sp macro="" textlink="">
      <xdr:nvSpPr>
        <xdr:cNvPr id="350" name="農林水産業費平均値テキスト"/>
        <xdr:cNvSpPr txBox="1"/>
      </xdr:nvSpPr>
      <xdr:spPr>
        <a:xfrm>
          <a:off x="10528300" y="9836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44603</xdr:rowOff>
    </xdr:from>
    <xdr:to>
      <xdr:col>14</xdr:col>
      <xdr:colOff>28575</xdr:colOff>
      <xdr:row>56</xdr:row>
      <xdr:rowOff>141351</xdr:rowOff>
    </xdr:to>
    <xdr:cxnSp macro="">
      <xdr:nvCxnSpPr>
        <xdr:cNvPr id="352" name="直線コネクタ 351"/>
        <xdr:cNvCxnSpPr/>
      </xdr:nvCxnSpPr>
      <xdr:spPr>
        <a:xfrm>
          <a:off x="8750300" y="9645803"/>
          <a:ext cx="889000" cy="9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3" name="フローチャート : 判断 352"/>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167632</xdr:rowOff>
    </xdr:from>
    <xdr:ext cx="534377" cy="259045"/>
    <xdr:sp macro="" textlink="">
      <xdr:nvSpPr>
        <xdr:cNvPr id="354" name="テキスト ボックス 353"/>
        <xdr:cNvSpPr txBox="1"/>
      </xdr:nvSpPr>
      <xdr:spPr>
        <a:xfrm>
          <a:off x="9372111" y="99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44603</xdr:rowOff>
    </xdr:from>
    <xdr:to>
      <xdr:col>12</xdr:col>
      <xdr:colOff>511175</xdr:colOff>
      <xdr:row>56</xdr:row>
      <xdr:rowOff>57201</xdr:rowOff>
    </xdr:to>
    <xdr:cxnSp macro="">
      <xdr:nvCxnSpPr>
        <xdr:cNvPr id="355" name="直線コネクタ 354"/>
        <xdr:cNvCxnSpPr/>
      </xdr:nvCxnSpPr>
      <xdr:spPr>
        <a:xfrm flipV="1">
          <a:off x="7861300" y="9645803"/>
          <a:ext cx="889000" cy="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1727</xdr:rowOff>
    </xdr:from>
    <xdr:to>
      <xdr:col>12</xdr:col>
      <xdr:colOff>561975</xdr:colOff>
      <xdr:row>58</xdr:row>
      <xdr:rowOff>103327</xdr:rowOff>
    </xdr:to>
    <xdr:sp macro="" textlink="">
      <xdr:nvSpPr>
        <xdr:cNvPr id="356" name="フローチャート : 判断 355"/>
        <xdr:cNvSpPr/>
      </xdr:nvSpPr>
      <xdr:spPr>
        <a:xfrm>
          <a:off x="8699500" y="994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94454</xdr:rowOff>
    </xdr:from>
    <xdr:ext cx="534377" cy="259045"/>
    <xdr:sp macro="" textlink="">
      <xdr:nvSpPr>
        <xdr:cNvPr id="357" name="テキスト ボックス 356"/>
        <xdr:cNvSpPr txBox="1"/>
      </xdr:nvSpPr>
      <xdr:spPr>
        <a:xfrm>
          <a:off x="8483111" y="1003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57201</xdr:rowOff>
    </xdr:from>
    <xdr:to>
      <xdr:col>11</xdr:col>
      <xdr:colOff>307975</xdr:colOff>
      <xdr:row>56</xdr:row>
      <xdr:rowOff>158966</xdr:rowOff>
    </xdr:to>
    <xdr:cxnSp macro="">
      <xdr:nvCxnSpPr>
        <xdr:cNvPr id="358" name="直線コネクタ 357"/>
        <xdr:cNvCxnSpPr/>
      </xdr:nvCxnSpPr>
      <xdr:spPr>
        <a:xfrm flipV="1">
          <a:off x="6972300" y="9658401"/>
          <a:ext cx="889000" cy="10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4661</xdr:rowOff>
    </xdr:from>
    <xdr:to>
      <xdr:col>11</xdr:col>
      <xdr:colOff>358775</xdr:colOff>
      <xdr:row>58</xdr:row>
      <xdr:rowOff>106261</xdr:rowOff>
    </xdr:to>
    <xdr:sp macro="" textlink="">
      <xdr:nvSpPr>
        <xdr:cNvPr id="359" name="フローチャート : 判断 358"/>
        <xdr:cNvSpPr/>
      </xdr:nvSpPr>
      <xdr:spPr>
        <a:xfrm>
          <a:off x="7810500" y="9948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97388</xdr:rowOff>
    </xdr:from>
    <xdr:ext cx="534377" cy="259045"/>
    <xdr:sp macro="" textlink="">
      <xdr:nvSpPr>
        <xdr:cNvPr id="360" name="テキスト ボックス 359"/>
        <xdr:cNvSpPr txBox="1"/>
      </xdr:nvSpPr>
      <xdr:spPr>
        <a:xfrm>
          <a:off x="7594111" y="1004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12,633</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163055</xdr:rowOff>
    </xdr:from>
    <xdr:to>
      <xdr:col>10</xdr:col>
      <xdr:colOff>155575</xdr:colOff>
      <xdr:row>58</xdr:row>
      <xdr:rowOff>93205</xdr:rowOff>
    </xdr:to>
    <xdr:sp macro="" textlink="">
      <xdr:nvSpPr>
        <xdr:cNvPr id="361" name="フローチャート : 判断 360"/>
        <xdr:cNvSpPr/>
      </xdr:nvSpPr>
      <xdr:spPr>
        <a:xfrm>
          <a:off x="6921500" y="993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84332</xdr:rowOff>
    </xdr:from>
    <xdr:ext cx="534377" cy="259045"/>
    <xdr:sp macro="" textlink="">
      <xdr:nvSpPr>
        <xdr:cNvPr id="362" name="テキスト ボックス 361"/>
        <xdr:cNvSpPr txBox="1"/>
      </xdr:nvSpPr>
      <xdr:spPr>
        <a:xfrm>
          <a:off x="6705111" y="100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129959</xdr:rowOff>
    </xdr:from>
    <xdr:to>
      <xdr:col>15</xdr:col>
      <xdr:colOff>231775</xdr:colOff>
      <xdr:row>57</xdr:row>
      <xdr:rowOff>60109</xdr:rowOff>
    </xdr:to>
    <xdr:sp macro="" textlink="">
      <xdr:nvSpPr>
        <xdr:cNvPr id="368" name="円/楕円 367"/>
        <xdr:cNvSpPr/>
      </xdr:nvSpPr>
      <xdr:spPr>
        <a:xfrm>
          <a:off x="10426700" y="973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152836</xdr:rowOff>
    </xdr:from>
    <xdr:ext cx="534377" cy="259045"/>
    <xdr:sp macro="" textlink="">
      <xdr:nvSpPr>
        <xdr:cNvPr id="369" name="農林水産業費該当値テキスト"/>
        <xdr:cNvSpPr txBox="1"/>
      </xdr:nvSpPr>
      <xdr:spPr>
        <a:xfrm>
          <a:off x="10528300" y="958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29,767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90551</xdr:rowOff>
    </xdr:from>
    <xdr:to>
      <xdr:col>14</xdr:col>
      <xdr:colOff>79375</xdr:colOff>
      <xdr:row>57</xdr:row>
      <xdr:rowOff>20701</xdr:rowOff>
    </xdr:to>
    <xdr:sp macro="" textlink="">
      <xdr:nvSpPr>
        <xdr:cNvPr id="370" name="円/楕円 369"/>
        <xdr:cNvSpPr/>
      </xdr:nvSpPr>
      <xdr:spPr>
        <a:xfrm>
          <a:off x="9588500" y="969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37228</xdr:rowOff>
    </xdr:from>
    <xdr:ext cx="534377" cy="259045"/>
    <xdr:sp macro="" textlink="">
      <xdr:nvSpPr>
        <xdr:cNvPr id="371" name="テキスト ボックス 370"/>
        <xdr:cNvSpPr txBox="1"/>
      </xdr:nvSpPr>
      <xdr:spPr>
        <a:xfrm>
          <a:off x="9372111" y="946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32,870</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165253</xdr:rowOff>
    </xdr:from>
    <xdr:to>
      <xdr:col>12</xdr:col>
      <xdr:colOff>561975</xdr:colOff>
      <xdr:row>56</xdr:row>
      <xdr:rowOff>95403</xdr:rowOff>
    </xdr:to>
    <xdr:sp macro="" textlink="">
      <xdr:nvSpPr>
        <xdr:cNvPr id="372" name="円/楕円 371"/>
        <xdr:cNvSpPr/>
      </xdr:nvSpPr>
      <xdr:spPr>
        <a:xfrm>
          <a:off x="8699500" y="959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111930</xdr:rowOff>
    </xdr:from>
    <xdr:ext cx="534377" cy="259045"/>
    <xdr:sp macro="" textlink="">
      <xdr:nvSpPr>
        <xdr:cNvPr id="373" name="テキスト ボックス 372"/>
        <xdr:cNvSpPr txBox="1"/>
      </xdr:nvSpPr>
      <xdr:spPr>
        <a:xfrm>
          <a:off x="8483111" y="937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40,488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6401</xdr:rowOff>
    </xdr:from>
    <xdr:to>
      <xdr:col>11</xdr:col>
      <xdr:colOff>358775</xdr:colOff>
      <xdr:row>56</xdr:row>
      <xdr:rowOff>108001</xdr:rowOff>
    </xdr:to>
    <xdr:sp macro="" textlink="">
      <xdr:nvSpPr>
        <xdr:cNvPr id="374" name="円/楕円 373"/>
        <xdr:cNvSpPr/>
      </xdr:nvSpPr>
      <xdr:spPr>
        <a:xfrm>
          <a:off x="7810500" y="960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124528</xdr:rowOff>
    </xdr:from>
    <xdr:ext cx="534377" cy="259045"/>
    <xdr:sp macro="" textlink="">
      <xdr:nvSpPr>
        <xdr:cNvPr id="375" name="テキスト ボックス 374"/>
        <xdr:cNvSpPr txBox="1"/>
      </xdr:nvSpPr>
      <xdr:spPr>
        <a:xfrm>
          <a:off x="7594111" y="938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39,496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108166</xdr:rowOff>
    </xdr:from>
    <xdr:to>
      <xdr:col>10</xdr:col>
      <xdr:colOff>155575</xdr:colOff>
      <xdr:row>57</xdr:row>
      <xdr:rowOff>38316</xdr:rowOff>
    </xdr:to>
    <xdr:sp macro="" textlink="">
      <xdr:nvSpPr>
        <xdr:cNvPr id="376" name="円/楕円 375"/>
        <xdr:cNvSpPr/>
      </xdr:nvSpPr>
      <xdr:spPr>
        <a:xfrm>
          <a:off x="6921500" y="970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54843</xdr:rowOff>
    </xdr:from>
    <xdr:ext cx="534377" cy="259045"/>
    <xdr:sp macro="" textlink="">
      <xdr:nvSpPr>
        <xdr:cNvPr id="377" name="テキスト ボックス 376"/>
        <xdr:cNvSpPr txBox="1"/>
      </xdr:nvSpPr>
      <xdr:spPr>
        <a:xfrm>
          <a:off x="6705111" y="948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3160</xdr:rowOff>
    </xdr:from>
    <xdr:to>
      <xdr:col>15</xdr:col>
      <xdr:colOff>180975</xdr:colOff>
      <xdr:row>76</xdr:row>
      <xdr:rowOff>87906</xdr:rowOff>
    </xdr:to>
    <xdr:cxnSp macro="">
      <xdr:nvCxnSpPr>
        <xdr:cNvPr id="408" name="直線コネクタ 407"/>
        <xdr:cNvCxnSpPr/>
      </xdr:nvCxnSpPr>
      <xdr:spPr>
        <a:xfrm>
          <a:off x="9639300" y="12519010"/>
          <a:ext cx="838200" cy="59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46883</xdr:rowOff>
    </xdr:from>
    <xdr:ext cx="534377" cy="259045"/>
    <xdr:sp macro="" textlink="">
      <xdr:nvSpPr>
        <xdr:cNvPr id="409" name="商工費平均値テキスト"/>
        <xdr:cNvSpPr txBox="1"/>
      </xdr:nvSpPr>
      <xdr:spPr>
        <a:xfrm>
          <a:off x="10528300" y="13077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3160</xdr:rowOff>
    </xdr:from>
    <xdr:to>
      <xdr:col>14</xdr:col>
      <xdr:colOff>28575</xdr:colOff>
      <xdr:row>75</xdr:row>
      <xdr:rowOff>109819</xdr:rowOff>
    </xdr:to>
    <xdr:cxnSp macro="">
      <xdr:nvCxnSpPr>
        <xdr:cNvPr id="411" name="直線コネクタ 410"/>
        <xdr:cNvCxnSpPr/>
      </xdr:nvCxnSpPr>
      <xdr:spPr>
        <a:xfrm flipV="1">
          <a:off x="8750300" y="12519010"/>
          <a:ext cx="889000" cy="44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2" name="フローチャート : 判断 411"/>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131563</xdr:rowOff>
    </xdr:from>
    <xdr:ext cx="534377" cy="259045"/>
    <xdr:sp macro="" textlink="">
      <xdr:nvSpPr>
        <xdr:cNvPr id="413" name="テキスト ボックス 412"/>
        <xdr:cNvSpPr txBox="1"/>
      </xdr:nvSpPr>
      <xdr:spPr>
        <a:xfrm>
          <a:off x="9372111" y="13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109819</xdr:rowOff>
    </xdr:from>
    <xdr:to>
      <xdr:col>12</xdr:col>
      <xdr:colOff>511175</xdr:colOff>
      <xdr:row>76</xdr:row>
      <xdr:rowOff>15472</xdr:rowOff>
    </xdr:to>
    <xdr:cxnSp macro="">
      <xdr:nvCxnSpPr>
        <xdr:cNvPr id="414" name="直線コネクタ 413"/>
        <xdr:cNvCxnSpPr/>
      </xdr:nvCxnSpPr>
      <xdr:spPr>
        <a:xfrm flipV="1">
          <a:off x="7861300" y="12968569"/>
          <a:ext cx="889000" cy="7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101538</xdr:rowOff>
    </xdr:from>
    <xdr:to>
      <xdr:col>12</xdr:col>
      <xdr:colOff>561975</xdr:colOff>
      <xdr:row>78</xdr:row>
      <xdr:rowOff>31688</xdr:rowOff>
    </xdr:to>
    <xdr:sp macro="" textlink="">
      <xdr:nvSpPr>
        <xdr:cNvPr id="415" name="フローチャート : 判断 414"/>
        <xdr:cNvSpPr/>
      </xdr:nvSpPr>
      <xdr:spPr>
        <a:xfrm>
          <a:off x="8699500" y="1330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22815</xdr:rowOff>
    </xdr:from>
    <xdr:ext cx="469744" cy="259045"/>
    <xdr:sp macro="" textlink="">
      <xdr:nvSpPr>
        <xdr:cNvPr id="416" name="テキスト ボックス 415"/>
        <xdr:cNvSpPr txBox="1"/>
      </xdr:nvSpPr>
      <xdr:spPr>
        <a:xfrm>
          <a:off x="8515427" y="1339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14329</xdr:rowOff>
    </xdr:from>
    <xdr:to>
      <xdr:col>11</xdr:col>
      <xdr:colOff>307975</xdr:colOff>
      <xdr:row>76</xdr:row>
      <xdr:rowOff>15472</xdr:rowOff>
    </xdr:to>
    <xdr:cxnSp macro="">
      <xdr:nvCxnSpPr>
        <xdr:cNvPr id="417" name="直線コネクタ 416"/>
        <xdr:cNvCxnSpPr/>
      </xdr:nvCxnSpPr>
      <xdr:spPr>
        <a:xfrm>
          <a:off x="6972300" y="1304452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18230</xdr:rowOff>
    </xdr:from>
    <xdr:to>
      <xdr:col>11</xdr:col>
      <xdr:colOff>358775</xdr:colOff>
      <xdr:row>77</xdr:row>
      <xdr:rowOff>119830</xdr:rowOff>
    </xdr:to>
    <xdr:sp macro="" textlink="">
      <xdr:nvSpPr>
        <xdr:cNvPr id="418" name="フローチャート : 判断 417"/>
        <xdr:cNvSpPr/>
      </xdr:nvSpPr>
      <xdr:spPr>
        <a:xfrm>
          <a:off x="7810500" y="1321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110957</xdr:rowOff>
    </xdr:from>
    <xdr:ext cx="534377" cy="259045"/>
    <xdr:sp macro="" textlink="">
      <xdr:nvSpPr>
        <xdr:cNvPr id="419" name="テキスト ボックス 418"/>
        <xdr:cNvSpPr txBox="1"/>
      </xdr:nvSpPr>
      <xdr:spPr>
        <a:xfrm>
          <a:off x="7594111" y="1331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98208</xdr:rowOff>
    </xdr:from>
    <xdr:to>
      <xdr:col>10</xdr:col>
      <xdr:colOff>155575</xdr:colOff>
      <xdr:row>78</xdr:row>
      <xdr:rowOff>28358</xdr:rowOff>
    </xdr:to>
    <xdr:sp macro="" textlink="">
      <xdr:nvSpPr>
        <xdr:cNvPr id="420" name="フローチャート : 判断 419"/>
        <xdr:cNvSpPr/>
      </xdr:nvSpPr>
      <xdr:spPr>
        <a:xfrm>
          <a:off x="6921500" y="132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19485</xdr:rowOff>
    </xdr:from>
    <xdr:ext cx="469744" cy="259045"/>
    <xdr:sp macro="" textlink="">
      <xdr:nvSpPr>
        <xdr:cNvPr id="421" name="テキスト ボックス 420"/>
        <xdr:cNvSpPr txBox="1"/>
      </xdr:nvSpPr>
      <xdr:spPr>
        <a:xfrm>
          <a:off x="6737427" y="1339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37106</xdr:rowOff>
    </xdr:from>
    <xdr:to>
      <xdr:col>15</xdr:col>
      <xdr:colOff>231775</xdr:colOff>
      <xdr:row>76</xdr:row>
      <xdr:rowOff>138706</xdr:rowOff>
    </xdr:to>
    <xdr:sp macro="" textlink="">
      <xdr:nvSpPr>
        <xdr:cNvPr id="427" name="円/楕円 426"/>
        <xdr:cNvSpPr/>
      </xdr:nvSpPr>
      <xdr:spPr>
        <a:xfrm>
          <a:off x="10426700" y="1306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59982</xdr:rowOff>
    </xdr:from>
    <xdr:ext cx="534377" cy="259045"/>
    <xdr:sp macro="" textlink="">
      <xdr:nvSpPr>
        <xdr:cNvPr id="428" name="商工費該当値テキスト"/>
        <xdr:cNvSpPr txBox="1"/>
      </xdr:nvSpPr>
      <xdr:spPr>
        <a:xfrm>
          <a:off x="10528300" y="1291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16,086</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123810</xdr:rowOff>
    </xdr:from>
    <xdr:to>
      <xdr:col>14</xdr:col>
      <xdr:colOff>79375</xdr:colOff>
      <xdr:row>73</xdr:row>
      <xdr:rowOff>53960</xdr:rowOff>
    </xdr:to>
    <xdr:sp macro="" textlink="">
      <xdr:nvSpPr>
        <xdr:cNvPr id="429" name="円/楕円 428"/>
        <xdr:cNvSpPr/>
      </xdr:nvSpPr>
      <xdr:spPr>
        <a:xfrm>
          <a:off x="9588500" y="1246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70487</xdr:rowOff>
    </xdr:from>
    <xdr:ext cx="534377" cy="259045"/>
    <xdr:sp macro="" textlink="">
      <xdr:nvSpPr>
        <xdr:cNvPr id="430" name="テキスト ボックス 429"/>
        <xdr:cNvSpPr txBox="1"/>
      </xdr:nvSpPr>
      <xdr:spPr>
        <a:xfrm>
          <a:off x="9372111" y="1224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34,431</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59019</xdr:rowOff>
    </xdr:from>
    <xdr:to>
      <xdr:col>12</xdr:col>
      <xdr:colOff>561975</xdr:colOff>
      <xdr:row>75</xdr:row>
      <xdr:rowOff>160620</xdr:rowOff>
    </xdr:to>
    <xdr:sp macro="" textlink="">
      <xdr:nvSpPr>
        <xdr:cNvPr id="431" name="円/楕円 430"/>
        <xdr:cNvSpPr/>
      </xdr:nvSpPr>
      <xdr:spPr>
        <a:xfrm>
          <a:off x="8699500" y="129177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5696</xdr:rowOff>
    </xdr:from>
    <xdr:ext cx="534377" cy="259045"/>
    <xdr:sp macro="" textlink="">
      <xdr:nvSpPr>
        <xdr:cNvPr id="432" name="テキスト ボックス 431"/>
        <xdr:cNvSpPr txBox="1"/>
      </xdr:nvSpPr>
      <xdr:spPr>
        <a:xfrm>
          <a:off x="8483111" y="1269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20,665</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136122</xdr:rowOff>
    </xdr:from>
    <xdr:to>
      <xdr:col>11</xdr:col>
      <xdr:colOff>358775</xdr:colOff>
      <xdr:row>76</xdr:row>
      <xdr:rowOff>66272</xdr:rowOff>
    </xdr:to>
    <xdr:sp macro="" textlink="">
      <xdr:nvSpPr>
        <xdr:cNvPr id="433" name="円/楕円 432"/>
        <xdr:cNvSpPr/>
      </xdr:nvSpPr>
      <xdr:spPr>
        <a:xfrm>
          <a:off x="7810500" y="1299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82799</xdr:rowOff>
    </xdr:from>
    <xdr:ext cx="534377" cy="259045"/>
    <xdr:sp macro="" textlink="">
      <xdr:nvSpPr>
        <xdr:cNvPr id="434" name="テキスト ボックス 433"/>
        <xdr:cNvSpPr txBox="1"/>
      </xdr:nvSpPr>
      <xdr:spPr>
        <a:xfrm>
          <a:off x="7594111" y="1277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18,304</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134979</xdr:rowOff>
    </xdr:from>
    <xdr:to>
      <xdr:col>10</xdr:col>
      <xdr:colOff>155575</xdr:colOff>
      <xdr:row>76</xdr:row>
      <xdr:rowOff>65129</xdr:rowOff>
    </xdr:to>
    <xdr:sp macro="" textlink="">
      <xdr:nvSpPr>
        <xdr:cNvPr id="435" name="円/楕円 434"/>
        <xdr:cNvSpPr/>
      </xdr:nvSpPr>
      <xdr:spPr>
        <a:xfrm>
          <a:off x="6921500" y="1299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81656</xdr:rowOff>
    </xdr:from>
    <xdr:ext cx="534377" cy="259045"/>
    <xdr:sp macro="" textlink="">
      <xdr:nvSpPr>
        <xdr:cNvPr id="436" name="テキスト ボックス 435"/>
        <xdr:cNvSpPr txBox="1"/>
      </xdr:nvSpPr>
      <xdr:spPr>
        <a:xfrm>
          <a:off x="6705111" y="1276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166010</xdr:rowOff>
    </xdr:from>
    <xdr:to>
      <xdr:col>15</xdr:col>
      <xdr:colOff>180975</xdr:colOff>
      <xdr:row>98</xdr:row>
      <xdr:rowOff>169114</xdr:rowOff>
    </xdr:to>
    <xdr:cxnSp macro="">
      <xdr:nvCxnSpPr>
        <xdr:cNvPr id="467" name="直線コネクタ 466"/>
        <xdr:cNvCxnSpPr/>
      </xdr:nvCxnSpPr>
      <xdr:spPr>
        <a:xfrm flipV="1">
          <a:off x="9639300" y="16968110"/>
          <a:ext cx="838200" cy="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114295</xdr:rowOff>
    </xdr:from>
    <xdr:ext cx="534377" cy="259045"/>
    <xdr:sp macro="" textlink="">
      <xdr:nvSpPr>
        <xdr:cNvPr id="468" name="土木費平均値テキスト"/>
        <xdr:cNvSpPr txBox="1"/>
      </xdr:nvSpPr>
      <xdr:spPr>
        <a:xfrm>
          <a:off x="10528300" y="1691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103375</xdr:rowOff>
    </xdr:from>
    <xdr:to>
      <xdr:col>14</xdr:col>
      <xdr:colOff>28575</xdr:colOff>
      <xdr:row>98</xdr:row>
      <xdr:rowOff>169114</xdr:rowOff>
    </xdr:to>
    <xdr:cxnSp macro="">
      <xdr:nvCxnSpPr>
        <xdr:cNvPr id="470" name="直線コネクタ 469"/>
        <xdr:cNvCxnSpPr/>
      </xdr:nvCxnSpPr>
      <xdr:spPr>
        <a:xfrm>
          <a:off x="8750300" y="16905475"/>
          <a:ext cx="889000" cy="6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1" name="フローチャート : 判断 470"/>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43437</xdr:rowOff>
    </xdr:from>
    <xdr:ext cx="534377" cy="259045"/>
    <xdr:sp macro="" textlink="">
      <xdr:nvSpPr>
        <xdr:cNvPr id="472" name="テキスト ボックス 471"/>
        <xdr:cNvSpPr txBox="1"/>
      </xdr:nvSpPr>
      <xdr:spPr>
        <a:xfrm>
          <a:off x="9372111" y="1701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96520</xdr:rowOff>
    </xdr:from>
    <xdr:to>
      <xdr:col>12</xdr:col>
      <xdr:colOff>511175</xdr:colOff>
      <xdr:row>98</xdr:row>
      <xdr:rowOff>103375</xdr:rowOff>
    </xdr:to>
    <xdr:cxnSp macro="">
      <xdr:nvCxnSpPr>
        <xdr:cNvPr id="473" name="直線コネクタ 472"/>
        <xdr:cNvCxnSpPr/>
      </xdr:nvCxnSpPr>
      <xdr:spPr>
        <a:xfrm>
          <a:off x="7861300" y="16898620"/>
          <a:ext cx="889000" cy="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129665</xdr:rowOff>
    </xdr:from>
    <xdr:to>
      <xdr:col>12</xdr:col>
      <xdr:colOff>561975</xdr:colOff>
      <xdr:row>99</xdr:row>
      <xdr:rowOff>59815</xdr:rowOff>
    </xdr:to>
    <xdr:sp macro="" textlink="">
      <xdr:nvSpPr>
        <xdr:cNvPr id="474" name="フローチャート : 判断 473"/>
        <xdr:cNvSpPr/>
      </xdr:nvSpPr>
      <xdr:spPr>
        <a:xfrm>
          <a:off x="8699500" y="169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50942</xdr:rowOff>
    </xdr:from>
    <xdr:ext cx="534377" cy="259045"/>
    <xdr:sp macro="" textlink="">
      <xdr:nvSpPr>
        <xdr:cNvPr id="475" name="テキスト ボックス 474"/>
        <xdr:cNvSpPr txBox="1"/>
      </xdr:nvSpPr>
      <xdr:spPr>
        <a:xfrm>
          <a:off x="8483111" y="1702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96520</xdr:rowOff>
    </xdr:from>
    <xdr:to>
      <xdr:col>11</xdr:col>
      <xdr:colOff>307975</xdr:colOff>
      <xdr:row>98</xdr:row>
      <xdr:rowOff>152169</xdr:rowOff>
    </xdr:to>
    <xdr:cxnSp macro="">
      <xdr:nvCxnSpPr>
        <xdr:cNvPr id="476" name="直線コネクタ 475"/>
        <xdr:cNvCxnSpPr/>
      </xdr:nvCxnSpPr>
      <xdr:spPr>
        <a:xfrm flipV="1">
          <a:off x="6972300" y="16898620"/>
          <a:ext cx="889000" cy="5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129332</xdr:rowOff>
    </xdr:from>
    <xdr:to>
      <xdr:col>11</xdr:col>
      <xdr:colOff>358775</xdr:colOff>
      <xdr:row>99</xdr:row>
      <xdr:rowOff>59482</xdr:rowOff>
    </xdr:to>
    <xdr:sp macro="" textlink="">
      <xdr:nvSpPr>
        <xdr:cNvPr id="477" name="フローチャート : 判断 476"/>
        <xdr:cNvSpPr/>
      </xdr:nvSpPr>
      <xdr:spPr>
        <a:xfrm>
          <a:off x="7810500" y="169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50609</xdr:rowOff>
    </xdr:from>
    <xdr:ext cx="534377" cy="259045"/>
    <xdr:sp macro="" textlink="">
      <xdr:nvSpPr>
        <xdr:cNvPr id="478" name="テキスト ボックス 477"/>
        <xdr:cNvSpPr txBox="1"/>
      </xdr:nvSpPr>
      <xdr:spPr>
        <a:xfrm>
          <a:off x="7594111" y="1702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55,239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149079</xdr:rowOff>
    </xdr:from>
    <xdr:to>
      <xdr:col>10</xdr:col>
      <xdr:colOff>155575</xdr:colOff>
      <xdr:row>99</xdr:row>
      <xdr:rowOff>79229</xdr:rowOff>
    </xdr:to>
    <xdr:sp macro="" textlink="">
      <xdr:nvSpPr>
        <xdr:cNvPr id="479" name="フローチャート : 判断 478"/>
        <xdr:cNvSpPr/>
      </xdr:nvSpPr>
      <xdr:spPr>
        <a:xfrm>
          <a:off x="6921500" y="1695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70356</xdr:rowOff>
    </xdr:from>
    <xdr:ext cx="534377" cy="259045"/>
    <xdr:sp macro="" textlink="">
      <xdr:nvSpPr>
        <xdr:cNvPr id="480" name="テキスト ボックス 479"/>
        <xdr:cNvSpPr txBox="1"/>
      </xdr:nvSpPr>
      <xdr:spPr>
        <a:xfrm>
          <a:off x="6705111" y="1704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115210</xdr:rowOff>
    </xdr:from>
    <xdr:to>
      <xdr:col>15</xdr:col>
      <xdr:colOff>231775</xdr:colOff>
      <xdr:row>99</xdr:row>
      <xdr:rowOff>45360</xdr:rowOff>
    </xdr:to>
    <xdr:sp macro="" textlink="">
      <xdr:nvSpPr>
        <xdr:cNvPr id="486" name="円/楕円 485"/>
        <xdr:cNvSpPr/>
      </xdr:nvSpPr>
      <xdr:spPr>
        <a:xfrm>
          <a:off x="10426700" y="169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74587</xdr:rowOff>
    </xdr:from>
    <xdr:ext cx="534377" cy="259045"/>
    <xdr:sp macro="" textlink="">
      <xdr:nvSpPr>
        <xdr:cNvPr id="487" name="土木費該当値テキスト"/>
        <xdr:cNvSpPr txBox="1"/>
      </xdr:nvSpPr>
      <xdr:spPr>
        <a:xfrm>
          <a:off x="10528300" y="1670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63,887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118314</xdr:rowOff>
    </xdr:from>
    <xdr:to>
      <xdr:col>14</xdr:col>
      <xdr:colOff>79375</xdr:colOff>
      <xdr:row>99</xdr:row>
      <xdr:rowOff>48464</xdr:rowOff>
    </xdr:to>
    <xdr:sp macro="" textlink="">
      <xdr:nvSpPr>
        <xdr:cNvPr id="488" name="円/楕円 487"/>
        <xdr:cNvSpPr/>
      </xdr:nvSpPr>
      <xdr:spPr>
        <a:xfrm>
          <a:off x="9588500" y="1692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64991</xdr:rowOff>
    </xdr:from>
    <xdr:ext cx="534377" cy="259045"/>
    <xdr:sp macro="" textlink="">
      <xdr:nvSpPr>
        <xdr:cNvPr id="489" name="テキスト ボックス 488"/>
        <xdr:cNvSpPr txBox="1"/>
      </xdr:nvSpPr>
      <xdr:spPr>
        <a:xfrm>
          <a:off x="9372111" y="1669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61,986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52575</xdr:rowOff>
    </xdr:from>
    <xdr:to>
      <xdr:col>12</xdr:col>
      <xdr:colOff>561975</xdr:colOff>
      <xdr:row>98</xdr:row>
      <xdr:rowOff>154175</xdr:rowOff>
    </xdr:to>
    <xdr:sp macro="" textlink="">
      <xdr:nvSpPr>
        <xdr:cNvPr id="490" name="円/楕円 489"/>
        <xdr:cNvSpPr/>
      </xdr:nvSpPr>
      <xdr:spPr>
        <a:xfrm>
          <a:off x="8699500" y="1685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170702</xdr:rowOff>
    </xdr:from>
    <xdr:ext cx="599010" cy="259045"/>
    <xdr:sp macro="" textlink="">
      <xdr:nvSpPr>
        <xdr:cNvPr id="491" name="テキスト ボックス 490"/>
        <xdr:cNvSpPr txBox="1"/>
      </xdr:nvSpPr>
      <xdr:spPr>
        <a:xfrm>
          <a:off x="8450794" y="16629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102,246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45720</xdr:rowOff>
    </xdr:from>
    <xdr:to>
      <xdr:col>11</xdr:col>
      <xdr:colOff>358775</xdr:colOff>
      <xdr:row>98</xdr:row>
      <xdr:rowOff>147320</xdr:rowOff>
    </xdr:to>
    <xdr:sp macro="" textlink="">
      <xdr:nvSpPr>
        <xdr:cNvPr id="492" name="円/楕円 491"/>
        <xdr:cNvSpPr/>
      </xdr:nvSpPr>
      <xdr:spPr>
        <a:xfrm>
          <a:off x="7810500" y="1684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163847</xdr:rowOff>
    </xdr:from>
    <xdr:ext cx="599010" cy="259045"/>
    <xdr:sp macro="" textlink="">
      <xdr:nvSpPr>
        <xdr:cNvPr id="493" name="テキスト ボックス 492"/>
        <xdr:cNvSpPr txBox="1"/>
      </xdr:nvSpPr>
      <xdr:spPr>
        <a:xfrm>
          <a:off x="7561794" y="166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106,445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101369</xdr:rowOff>
    </xdr:from>
    <xdr:to>
      <xdr:col>10</xdr:col>
      <xdr:colOff>155575</xdr:colOff>
      <xdr:row>99</xdr:row>
      <xdr:rowOff>31519</xdr:rowOff>
    </xdr:to>
    <xdr:sp macro="" textlink="">
      <xdr:nvSpPr>
        <xdr:cNvPr id="494" name="円/楕円 493"/>
        <xdr:cNvSpPr/>
      </xdr:nvSpPr>
      <xdr:spPr>
        <a:xfrm>
          <a:off x="6921500" y="1690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48046</xdr:rowOff>
    </xdr:from>
    <xdr:ext cx="534377" cy="259045"/>
    <xdr:sp macro="" textlink="">
      <xdr:nvSpPr>
        <xdr:cNvPr id="495" name="テキスト ボックス 494"/>
        <xdr:cNvSpPr txBox="1"/>
      </xdr:nvSpPr>
      <xdr:spPr>
        <a:xfrm>
          <a:off x="6705111" y="1667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90741</xdr:rowOff>
    </xdr:from>
    <xdr:to>
      <xdr:col>23</xdr:col>
      <xdr:colOff>517525</xdr:colOff>
      <xdr:row>37</xdr:row>
      <xdr:rowOff>91827</xdr:rowOff>
    </xdr:to>
    <xdr:cxnSp macro="">
      <xdr:nvCxnSpPr>
        <xdr:cNvPr id="524" name="直線コネクタ 523"/>
        <xdr:cNvCxnSpPr/>
      </xdr:nvCxnSpPr>
      <xdr:spPr>
        <a:xfrm>
          <a:off x="15481300" y="6434391"/>
          <a:ext cx="8382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157630</xdr:rowOff>
    </xdr:from>
    <xdr:ext cx="534377" cy="259045"/>
    <xdr:sp macro="" textlink="">
      <xdr:nvSpPr>
        <xdr:cNvPr id="525" name="消防費平均値テキスト"/>
        <xdr:cNvSpPr txBox="1"/>
      </xdr:nvSpPr>
      <xdr:spPr>
        <a:xfrm>
          <a:off x="16370300" y="61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83064</xdr:rowOff>
    </xdr:from>
    <xdr:to>
      <xdr:col>22</xdr:col>
      <xdr:colOff>365125</xdr:colOff>
      <xdr:row>37</xdr:row>
      <xdr:rowOff>90741</xdr:rowOff>
    </xdr:to>
    <xdr:cxnSp macro="">
      <xdr:nvCxnSpPr>
        <xdr:cNvPr id="527" name="直線コネクタ 526"/>
        <xdr:cNvCxnSpPr/>
      </xdr:nvCxnSpPr>
      <xdr:spPr>
        <a:xfrm>
          <a:off x="14592300" y="6426714"/>
          <a:ext cx="8890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28" name="フローチャート : 判断 527"/>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47179</xdr:rowOff>
    </xdr:from>
    <xdr:ext cx="534377" cy="259045"/>
    <xdr:sp macro="" textlink="">
      <xdr:nvSpPr>
        <xdr:cNvPr id="529" name="テキスト ボックス 528"/>
        <xdr:cNvSpPr txBox="1"/>
      </xdr:nvSpPr>
      <xdr:spPr>
        <a:xfrm>
          <a:off x="15214111" y="604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78397</xdr:rowOff>
    </xdr:from>
    <xdr:to>
      <xdr:col>21</xdr:col>
      <xdr:colOff>161925</xdr:colOff>
      <xdr:row>37</xdr:row>
      <xdr:rowOff>83064</xdr:rowOff>
    </xdr:to>
    <xdr:cxnSp macro="">
      <xdr:nvCxnSpPr>
        <xdr:cNvPr id="530" name="直線コネクタ 529"/>
        <xdr:cNvCxnSpPr/>
      </xdr:nvCxnSpPr>
      <xdr:spPr>
        <a:xfrm>
          <a:off x="13703300" y="6422047"/>
          <a:ext cx="889000" cy="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24035</xdr:rowOff>
    </xdr:from>
    <xdr:to>
      <xdr:col>21</xdr:col>
      <xdr:colOff>212725</xdr:colOff>
      <xdr:row>36</xdr:row>
      <xdr:rowOff>125635</xdr:rowOff>
    </xdr:to>
    <xdr:sp macro="" textlink="">
      <xdr:nvSpPr>
        <xdr:cNvPr id="531" name="フローチャート : 判断 530"/>
        <xdr:cNvSpPr/>
      </xdr:nvSpPr>
      <xdr:spPr>
        <a:xfrm>
          <a:off x="14541500" y="619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142162</xdr:rowOff>
    </xdr:from>
    <xdr:ext cx="534377" cy="259045"/>
    <xdr:sp macro="" textlink="">
      <xdr:nvSpPr>
        <xdr:cNvPr id="532" name="テキスト ボックス 531"/>
        <xdr:cNvSpPr txBox="1"/>
      </xdr:nvSpPr>
      <xdr:spPr>
        <a:xfrm>
          <a:off x="14325111" y="597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25,405</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156540</xdr:rowOff>
    </xdr:from>
    <xdr:to>
      <xdr:col>19</xdr:col>
      <xdr:colOff>644525</xdr:colOff>
      <xdr:row>37</xdr:row>
      <xdr:rowOff>78397</xdr:rowOff>
    </xdr:to>
    <xdr:cxnSp macro="">
      <xdr:nvCxnSpPr>
        <xdr:cNvPr id="533" name="直線コネクタ 532"/>
        <xdr:cNvCxnSpPr/>
      </xdr:nvCxnSpPr>
      <xdr:spPr>
        <a:xfrm>
          <a:off x="12814300" y="5985840"/>
          <a:ext cx="889000" cy="43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162604</xdr:rowOff>
    </xdr:from>
    <xdr:to>
      <xdr:col>20</xdr:col>
      <xdr:colOff>9525</xdr:colOff>
      <xdr:row>37</xdr:row>
      <xdr:rowOff>92754</xdr:rowOff>
    </xdr:to>
    <xdr:sp macro="" textlink="">
      <xdr:nvSpPr>
        <xdr:cNvPr id="534" name="フローチャート : 判断 533"/>
        <xdr:cNvSpPr/>
      </xdr:nvSpPr>
      <xdr:spPr>
        <a:xfrm>
          <a:off x="13652500" y="633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109281</xdr:rowOff>
    </xdr:from>
    <xdr:ext cx="534377" cy="259045"/>
    <xdr:sp macro="" textlink="">
      <xdr:nvSpPr>
        <xdr:cNvPr id="535" name="テキスト ボックス 534"/>
        <xdr:cNvSpPr txBox="1"/>
      </xdr:nvSpPr>
      <xdr:spPr>
        <a:xfrm>
          <a:off x="13436111" y="611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168624</xdr:rowOff>
    </xdr:from>
    <xdr:to>
      <xdr:col>18</xdr:col>
      <xdr:colOff>492125</xdr:colOff>
      <xdr:row>37</xdr:row>
      <xdr:rowOff>98774</xdr:rowOff>
    </xdr:to>
    <xdr:sp macro="" textlink="">
      <xdr:nvSpPr>
        <xdr:cNvPr id="536" name="フローチャート : 判断 535"/>
        <xdr:cNvSpPr/>
      </xdr:nvSpPr>
      <xdr:spPr>
        <a:xfrm>
          <a:off x="12763500" y="634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89901</xdr:rowOff>
    </xdr:from>
    <xdr:ext cx="534377" cy="259045"/>
    <xdr:sp macro="" textlink="">
      <xdr:nvSpPr>
        <xdr:cNvPr id="537" name="テキスト ボックス 536"/>
        <xdr:cNvSpPr txBox="1"/>
      </xdr:nvSpPr>
      <xdr:spPr>
        <a:xfrm>
          <a:off x="12547111" y="643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41027</xdr:rowOff>
    </xdr:from>
    <xdr:to>
      <xdr:col>23</xdr:col>
      <xdr:colOff>568325</xdr:colOff>
      <xdr:row>37</xdr:row>
      <xdr:rowOff>142627</xdr:rowOff>
    </xdr:to>
    <xdr:sp macro="" textlink="">
      <xdr:nvSpPr>
        <xdr:cNvPr id="543" name="円/楕円 542"/>
        <xdr:cNvSpPr/>
      </xdr:nvSpPr>
      <xdr:spPr>
        <a:xfrm>
          <a:off x="16268700" y="638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127404</xdr:rowOff>
    </xdr:from>
    <xdr:ext cx="534377" cy="259045"/>
    <xdr:sp macro="" textlink="">
      <xdr:nvSpPr>
        <xdr:cNvPr id="544" name="消防費該当値テキスト"/>
        <xdr:cNvSpPr txBox="1"/>
      </xdr:nvSpPr>
      <xdr:spPr>
        <a:xfrm>
          <a:off x="16370300" y="629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15,513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39941</xdr:rowOff>
    </xdr:from>
    <xdr:to>
      <xdr:col>22</xdr:col>
      <xdr:colOff>415925</xdr:colOff>
      <xdr:row>37</xdr:row>
      <xdr:rowOff>141541</xdr:rowOff>
    </xdr:to>
    <xdr:sp macro="" textlink="">
      <xdr:nvSpPr>
        <xdr:cNvPr id="545" name="円/楕円 544"/>
        <xdr:cNvSpPr/>
      </xdr:nvSpPr>
      <xdr:spPr>
        <a:xfrm>
          <a:off x="15430500" y="638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132669</xdr:rowOff>
    </xdr:from>
    <xdr:ext cx="534377" cy="259045"/>
    <xdr:sp macro="" textlink="">
      <xdr:nvSpPr>
        <xdr:cNvPr id="546" name="テキスト ボックス 545"/>
        <xdr:cNvSpPr txBox="1"/>
      </xdr:nvSpPr>
      <xdr:spPr>
        <a:xfrm>
          <a:off x="15214111" y="647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32264</xdr:rowOff>
    </xdr:from>
    <xdr:to>
      <xdr:col>21</xdr:col>
      <xdr:colOff>212725</xdr:colOff>
      <xdr:row>37</xdr:row>
      <xdr:rowOff>133864</xdr:rowOff>
    </xdr:to>
    <xdr:sp macro="" textlink="">
      <xdr:nvSpPr>
        <xdr:cNvPr id="547" name="円/楕円 546"/>
        <xdr:cNvSpPr/>
      </xdr:nvSpPr>
      <xdr:spPr>
        <a:xfrm>
          <a:off x="14541500" y="637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124992</xdr:rowOff>
    </xdr:from>
    <xdr:ext cx="534377" cy="259045"/>
    <xdr:sp macro="" textlink="">
      <xdr:nvSpPr>
        <xdr:cNvPr id="548" name="テキスト ボックス 547"/>
        <xdr:cNvSpPr txBox="1"/>
      </xdr:nvSpPr>
      <xdr:spPr>
        <a:xfrm>
          <a:off x="14325111" y="646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27597</xdr:rowOff>
    </xdr:from>
    <xdr:to>
      <xdr:col>20</xdr:col>
      <xdr:colOff>9525</xdr:colOff>
      <xdr:row>37</xdr:row>
      <xdr:rowOff>129197</xdr:rowOff>
    </xdr:to>
    <xdr:sp macro="" textlink="">
      <xdr:nvSpPr>
        <xdr:cNvPr id="549" name="円/楕円 548"/>
        <xdr:cNvSpPr/>
      </xdr:nvSpPr>
      <xdr:spPr>
        <a:xfrm>
          <a:off x="13652500" y="637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120324</xdr:rowOff>
    </xdr:from>
    <xdr:ext cx="534377" cy="259045"/>
    <xdr:sp macro="" textlink="">
      <xdr:nvSpPr>
        <xdr:cNvPr id="550" name="テキスト ボックス 549"/>
        <xdr:cNvSpPr txBox="1"/>
      </xdr:nvSpPr>
      <xdr:spPr>
        <a:xfrm>
          <a:off x="13436111" y="646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16,218</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105740</xdr:rowOff>
    </xdr:from>
    <xdr:to>
      <xdr:col>18</xdr:col>
      <xdr:colOff>492125</xdr:colOff>
      <xdr:row>35</xdr:row>
      <xdr:rowOff>35890</xdr:rowOff>
    </xdr:to>
    <xdr:sp macro="" textlink="">
      <xdr:nvSpPr>
        <xdr:cNvPr id="551" name="円/楕円 550"/>
        <xdr:cNvSpPr/>
      </xdr:nvSpPr>
      <xdr:spPr>
        <a:xfrm>
          <a:off x="12763500" y="59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52417</xdr:rowOff>
    </xdr:from>
    <xdr:ext cx="534377" cy="259045"/>
    <xdr:sp macro="" textlink="">
      <xdr:nvSpPr>
        <xdr:cNvPr id="552" name="テキスト ボックス 551"/>
        <xdr:cNvSpPr txBox="1"/>
      </xdr:nvSpPr>
      <xdr:spPr>
        <a:xfrm>
          <a:off x="12547111" y="57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39,116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1" name="直線コネクタ 580"/>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2" name="教育費最小値テキスト"/>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3" name="直線コネクタ 582"/>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4" name="教育費最大値テキスト"/>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5" name="直線コネクタ 584"/>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169832</xdr:rowOff>
    </xdr:from>
    <xdr:to>
      <xdr:col>23</xdr:col>
      <xdr:colOff>517525</xdr:colOff>
      <xdr:row>56</xdr:row>
      <xdr:rowOff>48175</xdr:rowOff>
    </xdr:to>
    <xdr:cxnSp macro="">
      <xdr:nvCxnSpPr>
        <xdr:cNvPr id="586" name="直線コネクタ 585"/>
        <xdr:cNvCxnSpPr/>
      </xdr:nvCxnSpPr>
      <xdr:spPr>
        <a:xfrm flipV="1">
          <a:off x="15481300" y="9599582"/>
          <a:ext cx="838200" cy="4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118348</xdr:rowOff>
    </xdr:from>
    <xdr:ext cx="534377" cy="259045"/>
    <xdr:sp macro="" textlink="">
      <xdr:nvSpPr>
        <xdr:cNvPr id="587" name="教育費平均値テキスト"/>
        <xdr:cNvSpPr txBox="1"/>
      </xdr:nvSpPr>
      <xdr:spPr>
        <a:xfrm>
          <a:off x="16370300" y="9719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8" name="フローチャート : 判断 587"/>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48175</xdr:rowOff>
    </xdr:from>
    <xdr:to>
      <xdr:col>22</xdr:col>
      <xdr:colOff>365125</xdr:colOff>
      <xdr:row>57</xdr:row>
      <xdr:rowOff>2183</xdr:rowOff>
    </xdr:to>
    <xdr:cxnSp macro="">
      <xdr:nvCxnSpPr>
        <xdr:cNvPr id="589" name="直線コネクタ 588"/>
        <xdr:cNvCxnSpPr/>
      </xdr:nvCxnSpPr>
      <xdr:spPr>
        <a:xfrm flipV="1">
          <a:off x="14592300" y="9649375"/>
          <a:ext cx="889000" cy="12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79742</xdr:rowOff>
    </xdr:from>
    <xdr:to>
      <xdr:col>22</xdr:col>
      <xdr:colOff>415925</xdr:colOff>
      <xdr:row>57</xdr:row>
      <xdr:rowOff>9892</xdr:rowOff>
    </xdr:to>
    <xdr:sp macro="" textlink="">
      <xdr:nvSpPr>
        <xdr:cNvPr id="590" name="フローチャート : 判断 589"/>
        <xdr:cNvSpPr/>
      </xdr:nvSpPr>
      <xdr:spPr>
        <a:xfrm>
          <a:off x="15430500" y="968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1019</xdr:rowOff>
    </xdr:from>
    <xdr:ext cx="534377" cy="259045"/>
    <xdr:sp macro="" textlink="">
      <xdr:nvSpPr>
        <xdr:cNvPr id="591" name="テキスト ボックス 590"/>
        <xdr:cNvSpPr txBox="1"/>
      </xdr:nvSpPr>
      <xdr:spPr>
        <a:xfrm>
          <a:off x="15214111" y="977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2183</xdr:rowOff>
    </xdr:from>
    <xdr:to>
      <xdr:col>21</xdr:col>
      <xdr:colOff>161925</xdr:colOff>
      <xdr:row>57</xdr:row>
      <xdr:rowOff>49175</xdr:rowOff>
    </xdr:to>
    <xdr:cxnSp macro="">
      <xdr:nvCxnSpPr>
        <xdr:cNvPr id="592" name="直線コネクタ 591"/>
        <xdr:cNvCxnSpPr/>
      </xdr:nvCxnSpPr>
      <xdr:spPr>
        <a:xfrm flipV="1">
          <a:off x="13703300" y="9774833"/>
          <a:ext cx="889000" cy="4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6818</xdr:rowOff>
    </xdr:from>
    <xdr:to>
      <xdr:col>21</xdr:col>
      <xdr:colOff>212725</xdr:colOff>
      <xdr:row>57</xdr:row>
      <xdr:rowOff>108418</xdr:rowOff>
    </xdr:to>
    <xdr:sp macro="" textlink="">
      <xdr:nvSpPr>
        <xdr:cNvPr id="593" name="フローチャート : 判断 592"/>
        <xdr:cNvSpPr/>
      </xdr:nvSpPr>
      <xdr:spPr>
        <a:xfrm>
          <a:off x="14541500" y="977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99545</xdr:rowOff>
    </xdr:from>
    <xdr:ext cx="534377" cy="259045"/>
    <xdr:sp macro="" textlink="">
      <xdr:nvSpPr>
        <xdr:cNvPr id="594" name="テキスト ボックス 593"/>
        <xdr:cNvSpPr txBox="1"/>
      </xdr:nvSpPr>
      <xdr:spPr>
        <a:xfrm>
          <a:off x="14325111" y="987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49,745</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131814</xdr:rowOff>
    </xdr:from>
    <xdr:to>
      <xdr:col>19</xdr:col>
      <xdr:colOff>644525</xdr:colOff>
      <xdr:row>57</xdr:row>
      <xdr:rowOff>49175</xdr:rowOff>
    </xdr:to>
    <xdr:cxnSp macro="">
      <xdr:nvCxnSpPr>
        <xdr:cNvPr id="595" name="直線コネクタ 594"/>
        <xdr:cNvCxnSpPr/>
      </xdr:nvCxnSpPr>
      <xdr:spPr>
        <a:xfrm>
          <a:off x="12814300" y="9733014"/>
          <a:ext cx="889000" cy="8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16319</xdr:rowOff>
    </xdr:from>
    <xdr:to>
      <xdr:col>20</xdr:col>
      <xdr:colOff>9525</xdr:colOff>
      <xdr:row>57</xdr:row>
      <xdr:rowOff>117919</xdr:rowOff>
    </xdr:to>
    <xdr:sp macro="" textlink="">
      <xdr:nvSpPr>
        <xdr:cNvPr id="596" name="フローチャート : 判断 595"/>
        <xdr:cNvSpPr/>
      </xdr:nvSpPr>
      <xdr:spPr>
        <a:xfrm>
          <a:off x="13652500" y="978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109046</xdr:rowOff>
    </xdr:from>
    <xdr:ext cx="534377" cy="259045"/>
    <xdr:sp macro="" textlink="">
      <xdr:nvSpPr>
        <xdr:cNvPr id="597" name="テキスト ボックス 596"/>
        <xdr:cNvSpPr txBox="1"/>
      </xdr:nvSpPr>
      <xdr:spPr>
        <a:xfrm>
          <a:off x="13436111" y="98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49,080</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118061</xdr:rowOff>
    </xdr:from>
    <xdr:to>
      <xdr:col>18</xdr:col>
      <xdr:colOff>492125</xdr:colOff>
      <xdr:row>57</xdr:row>
      <xdr:rowOff>48211</xdr:rowOff>
    </xdr:to>
    <xdr:sp macro="" textlink="">
      <xdr:nvSpPr>
        <xdr:cNvPr id="598" name="フローチャート : 判断 597"/>
        <xdr:cNvSpPr/>
      </xdr:nvSpPr>
      <xdr:spPr>
        <a:xfrm>
          <a:off x="12763500" y="971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39338</xdr:rowOff>
    </xdr:from>
    <xdr:ext cx="534377" cy="259045"/>
    <xdr:sp macro="" textlink="">
      <xdr:nvSpPr>
        <xdr:cNvPr id="599" name="テキスト ボックス 598"/>
        <xdr:cNvSpPr txBox="1"/>
      </xdr:nvSpPr>
      <xdr:spPr>
        <a:xfrm>
          <a:off x="12547111" y="981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119032</xdr:rowOff>
    </xdr:from>
    <xdr:to>
      <xdr:col>23</xdr:col>
      <xdr:colOff>568325</xdr:colOff>
      <xdr:row>56</xdr:row>
      <xdr:rowOff>49182</xdr:rowOff>
    </xdr:to>
    <xdr:sp macro="" textlink="">
      <xdr:nvSpPr>
        <xdr:cNvPr id="605" name="円/楕円 604"/>
        <xdr:cNvSpPr/>
      </xdr:nvSpPr>
      <xdr:spPr>
        <a:xfrm>
          <a:off x="16268700" y="954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141909</xdr:rowOff>
    </xdr:from>
    <xdr:ext cx="534377" cy="259045"/>
    <xdr:sp macro="" textlink="">
      <xdr:nvSpPr>
        <xdr:cNvPr id="606" name="教育費該当値テキスト"/>
        <xdr:cNvSpPr txBox="1"/>
      </xdr:nvSpPr>
      <xdr:spPr>
        <a:xfrm>
          <a:off x="16370300" y="940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65,891</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168825</xdr:rowOff>
    </xdr:from>
    <xdr:to>
      <xdr:col>22</xdr:col>
      <xdr:colOff>415925</xdr:colOff>
      <xdr:row>56</xdr:row>
      <xdr:rowOff>98975</xdr:rowOff>
    </xdr:to>
    <xdr:sp macro="" textlink="">
      <xdr:nvSpPr>
        <xdr:cNvPr id="607" name="円/楕円 606"/>
        <xdr:cNvSpPr/>
      </xdr:nvSpPr>
      <xdr:spPr>
        <a:xfrm>
          <a:off x="15430500" y="95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115502</xdr:rowOff>
    </xdr:from>
    <xdr:ext cx="534377" cy="259045"/>
    <xdr:sp macro="" textlink="">
      <xdr:nvSpPr>
        <xdr:cNvPr id="608" name="テキスト ボックス 607"/>
        <xdr:cNvSpPr txBox="1"/>
      </xdr:nvSpPr>
      <xdr:spPr>
        <a:xfrm>
          <a:off x="15214111" y="937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62,406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122833</xdr:rowOff>
    </xdr:from>
    <xdr:to>
      <xdr:col>21</xdr:col>
      <xdr:colOff>212725</xdr:colOff>
      <xdr:row>57</xdr:row>
      <xdr:rowOff>52983</xdr:rowOff>
    </xdr:to>
    <xdr:sp macro="" textlink="">
      <xdr:nvSpPr>
        <xdr:cNvPr id="609" name="円/楕円 608"/>
        <xdr:cNvSpPr/>
      </xdr:nvSpPr>
      <xdr:spPr>
        <a:xfrm>
          <a:off x="14541500" y="972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69510</xdr:rowOff>
    </xdr:from>
    <xdr:ext cx="534377" cy="259045"/>
    <xdr:sp macro="" textlink="">
      <xdr:nvSpPr>
        <xdr:cNvPr id="610" name="テキスト ボックス 609"/>
        <xdr:cNvSpPr txBox="1"/>
      </xdr:nvSpPr>
      <xdr:spPr>
        <a:xfrm>
          <a:off x="14325111" y="949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53,625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169825</xdr:rowOff>
    </xdr:from>
    <xdr:to>
      <xdr:col>20</xdr:col>
      <xdr:colOff>9525</xdr:colOff>
      <xdr:row>57</xdr:row>
      <xdr:rowOff>99975</xdr:rowOff>
    </xdr:to>
    <xdr:sp macro="" textlink="">
      <xdr:nvSpPr>
        <xdr:cNvPr id="611" name="円/楕円 610"/>
        <xdr:cNvSpPr/>
      </xdr:nvSpPr>
      <xdr:spPr>
        <a:xfrm>
          <a:off x="13652500" y="977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116502</xdr:rowOff>
    </xdr:from>
    <xdr:ext cx="534377" cy="259045"/>
    <xdr:sp macro="" textlink="">
      <xdr:nvSpPr>
        <xdr:cNvPr id="612" name="テキスト ボックス 611"/>
        <xdr:cNvSpPr txBox="1"/>
      </xdr:nvSpPr>
      <xdr:spPr>
        <a:xfrm>
          <a:off x="13436111" y="954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50,336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81014</xdr:rowOff>
    </xdr:from>
    <xdr:to>
      <xdr:col>18</xdr:col>
      <xdr:colOff>492125</xdr:colOff>
      <xdr:row>57</xdr:row>
      <xdr:rowOff>11164</xdr:rowOff>
    </xdr:to>
    <xdr:sp macro="" textlink="">
      <xdr:nvSpPr>
        <xdr:cNvPr id="613" name="円/楕円 612"/>
        <xdr:cNvSpPr/>
      </xdr:nvSpPr>
      <xdr:spPr>
        <a:xfrm>
          <a:off x="12763500" y="968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27691</xdr:rowOff>
    </xdr:from>
    <xdr:ext cx="534377" cy="259045"/>
    <xdr:sp macro="" textlink="">
      <xdr:nvSpPr>
        <xdr:cNvPr id="614" name="テキスト ボックス 613"/>
        <xdr:cNvSpPr txBox="1"/>
      </xdr:nvSpPr>
      <xdr:spPr>
        <a:xfrm>
          <a:off x="12547111" y="94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56,552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8" name="直線コネクタ 637"/>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9"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1"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2" name="直線コネクタ 641"/>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43154</xdr:rowOff>
    </xdr:from>
    <xdr:to>
      <xdr:col>23</xdr:col>
      <xdr:colOff>517525</xdr:colOff>
      <xdr:row>79</xdr:row>
      <xdr:rowOff>43624</xdr:rowOff>
    </xdr:to>
    <xdr:cxnSp macro="">
      <xdr:nvCxnSpPr>
        <xdr:cNvPr id="643" name="直線コネクタ 642"/>
        <xdr:cNvCxnSpPr/>
      </xdr:nvCxnSpPr>
      <xdr:spPr>
        <a:xfrm>
          <a:off x="15481300" y="13587704"/>
          <a:ext cx="8382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4" name="災害復旧費平均値テキスト"/>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5" name="フローチャート : 判断 644"/>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35999</xdr:rowOff>
    </xdr:from>
    <xdr:to>
      <xdr:col>22</xdr:col>
      <xdr:colOff>365125</xdr:colOff>
      <xdr:row>79</xdr:row>
      <xdr:rowOff>43154</xdr:rowOff>
    </xdr:to>
    <xdr:cxnSp macro="">
      <xdr:nvCxnSpPr>
        <xdr:cNvPr id="646" name="直線コネクタ 645"/>
        <xdr:cNvCxnSpPr/>
      </xdr:nvCxnSpPr>
      <xdr:spPr>
        <a:xfrm>
          <a:off x="14592300" y="13580549"/>
          <a:ext cx="889000" cy="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7" name="フローチャート : 判断 646"/>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100655</xdr:rowOff>
    </xdr:from>
    <xdr:ext cx="469744" cy="259045"/>
    <xdr:sp macro="" textlink="">
      <xdr:nvSpPr>
        <xdr:cNvPr id="648" name="テキスト ボックス 647"/>
        <xdr:cNvSpPr txBox="1"/>
      </xdr:nvSpPr>
      <xdr:spPr>
        <a:xfrm>
          <a:off x="15246427" y="1330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35999</xdr:rowOff>
    </xdr:from>
    <xdr:to>
      <xdr:col>21</xdr:col>
      <xdr:colOff>161925</xdr:colOff>
      <xdr:row>79</xdr:row>
      <xdr:rowOff>41925</xdr:rowOff>
    </xdr:to>
    <xdr:cxnSp macro="">
      <xdr:nvCxnSpPr>
        <xdr:cNvPr id="649" name="直線コネクタ 648"/>
        <xdr:cNvCxnSpPr/>
      </xdr:nvCxnSpPr>
      <xdr:spPr>
        <a:xfrm flipV="1">
          <a:off x="13703300" y="13580549"/>
          <a:ext cx="889000" cy="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160505</xdr:rowOff>
    </xdr:from>
    <xdr:to>
      <xdr:col>21</xdr:col>
      <xdr:colOff>212725</xdr:colOff>
      <xdr:row>79</xdr:row>
      <xdr:rowOff>90655</xdr:rowOff>
    </xdr:to>
    <xdr:sp macro="" textlink="">
      <xdr:nvSpPr>
        <xdr:cNvPr id="650" name="フローチャート : 判断 649"/>
        <xdr:cNvSpPr/>
      </xdr:nvSpPr>
      <xdr:spPr>
        <a:xfrm>
          <a:off x="14541500" y="1353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81782</xdr:rowOff>
    </xdr:from>
    <xdr:ext cx="469744" cy="259045"/>
    <xdr:sp macro="" textlink="">
      <xdr:nvSpPr>
        <xdr:cNvPr id="651" name="テキスト ボックス 650"/>
        <xdr:cNvSpPr txBox="1"/>
      </xdr:nvSpPr>
      <xdr:spPr>
        <a:xfrm>
          <a:off x="14357427" y="1362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41047</xdr:rowOff>
    </xdr:from>
    <xdr:to>
      <xdr:col>19</xdr:col>
      <xdr:colOff>644525</xdr:colOff>
      <xdr:row>79</xdr:row>
      <xdr:rowOff>41925</xdr:rowOff>
    </xdr:to>
    <xdr:cxnSp macro="">
      <xdr:nvCxnSpPr>
        <xdr:cNvPr id="652" name="直線コネクタ 651"/>
        <xdr:cNvCxnSpPr/>
      </xdr:nvCxnSpPr>
      <xdr:spPr>
        <a:xfrm>
          <a:off x="12814300" y="13585597"/>
          <a:ext cx="889000" cy="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163584</xdr:rowOff>
    </xdr:from>
    <xdr:to>
      <xdr:col>20</xdr:col>
      <xdr:colOff>9525</xdr:colOff>
      <xdr:row>79</xdr:row>
      <xdr:rowOff>93734</xdr:rowOff>
    </xdr:to>
    <xdr:sp macro="" textlink="">
      <xdr:nvSpPr>
        <xdr:cNvPr id="653" name="フローチャート : 判断 652"/>
        <xdr:cNvSpPr/>
      </xdr:nvSpPr>
      <xdr:spPr>
        <a:xfrm>
          <a:off x="13652500" y="1353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84861</xdr:rowOff>
    </xdr:from>
    <xdr:ext cx="378565" cy="259045"/>
    <xdr:sp macro="" textlink="">
      <xdr:nvSpPr>
        <xdr:cNvPr id="654" name="テキスト ボックス 653"/>
        <xdr:cNvSpPr txBox="1"/>
      </xdr:nvSpPr>
      <xdr:spPr>
        <a:xfrm>
          <a:off x="13514017" y="13629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160727</xdr:rowOff>
    </xdr:from>
    <xdr:to>
      <xdr:col>18</xdr:col>
      <xdr:colOff>492125</xdr:colOff>
      <xdr:row>79</xdr:row>
      <xdr:rowOff>90877</xdr:rowOff>
    </xdr:to>
    <xdr:sp macro="" textlink="">
      <xdr:nvSpPr>
        <xdr:cNvPr id="655" name="フローチャート : 判断 654"/>
        <xdr:cNvSpPr/>
      </xdr:nvSpPr>
      <xdr:spPr>
        <a:xfrm>
          <a:off x="12763500" y="135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107404</xdr:rowOff>
    </xdr:from>
    <xdr:ext cx="469744" cy="259045"/>
    <xdr:sp macro="" textlink="">
      <xdr:nvSpPr>
        <xdr:cNvPr id="656" name="テキスト ボックス 655"/>
        <xdr:cNvSpPr txBox="1"/>
      </xdr:nvSpPr>
      <xdr:spPr>
        <a:xfrm>
          <a:off x="12579427" y="1330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164274</xdr:rowOff>
    </xdr:from>
    <xdr:to>
      <xdr:col>23</xdr:col>
      <xdr:colOff>568325</xdr:colOff>
      <xdr:row>79</xdr:row>
      <xdr:rowOff>94424</xdr:rowOff>
    </xdr:to>
    <xdr:sp macro="" textlink="">
      <xdr:nvSpPr>
        <xdr:cNvPr id="662" name="円/楕円 661"/>
        <xdr:cNvSpPr/>
      </xdr:nvSpPr>
      <xdr:spPr>
        <a:xfrm>
          <a:off x="16268700" y="1353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135976</xdr:rowOff>
    </xdr:from>
    <xdr:ext cx="378565" cy="259045"/>
    <xdr:sp macro="" textlink="">
      <xdr:nvSpPr>
        <xdr:cNvPr id="663" name="災害復旧費該当値テキスト"/>
        <xdr:cNvSpPr txBox="1"/>
      </xdr:nvSpPr>
      <xdr:spPr>
        <a:xfrm>
          <a:off x="16370300" y="13509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163804</xdr:rowOff>
    </xdr:from>
    <xdr:to>
      <xdr:col>22</xdr:col>
      <xdr:colOff>415925</xdr:colOff>
      <xdr:row>79</xdr:row>
      <xdr:rowOff>93954</xdr:rowOff>
    </xdr:to>
    <xdr:sp macro="" textlink="">
      <xdr:nvSpPr>
        <xdr:cNvPr id="664" name="円/楕円 663"/>
        <xdr:cNvSpPr/>
      </xdr:nvSpPr>
      <xdr:spPr>
        <a:xfrm>
          <a:off x="15430500" y="1353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85081</xdr:rowOff>
    </xdr:from>
    <xdr:ext cx="378565" cy="259045"/>
    <xdr:sp macro="" textlink="">
      <xdr:nvSpPr>
        <xdr:cNvPr id="665" name="テキスト ボックス 664"/>
        <xdr:cNvSpPr txBox="1"/>
      </xdr:nvSpPr>
      <xdr:spPr>
        <a:xfrm>
          <a:off x="15292017" y="13629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156649</xdr:rowOff>
    </xdr:from>
    <xdr:to>
      <xdr:col>21</xdr:col>
      <xdr:colOff>212725</xdr:colOff>
      <xdr:row>79</xdr:row>
      <xdr:rowOff>86799</xdr:rowOff>
    </xdr:to>
    <xdr:sp macro="" textlink="">
      <xdr:nvSpPr>
        <xdr:cNvPr id="666" name="円/楕円 665"/>
        <xdr:cNvSpPr/>
      </xdr:nvSpPr>
      <xdr:spPr>
        <a:xfrm>
          <a:off x="14541500" y="1352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103326</xdr:rowOff>
    </xdr:from>
    <xdr:ext cx="469744" cy="259045"/>
    <xdr:sp macro="" textlink="">
      <xdr:nvSpPr>
        <xdr:cNvPr id="667" name="テキスト ボックス 666"/>
        <xdr:cNvSpPr txBox="1"/>
      </xdr:nvSpPr>
      <xdr:spPr>
        <a:xfrm>
          <a:off x="14357427" y="1330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162575</xdr:rowOff>
    </xdr:from>
    <xdr:to>
      <xdr:col>20</xdr:col>
      <xdr:colOff>9525</xdr:colOff>
      <xdr:row>79</xdr:row>
      <xdr:rowOff>92725</xdr:rowOff>
    </xdr:to>
    <xdr:sp macro="" textlink="">
      <xdr:nvSpPr>
        <xdr:cNvPr id="668" name="円/楕円 667"/>
        <xdr:cNvSpPr/>
      </xdr:nvSpPr>
      <xdr:spPr>
        <a:xfrm>
          <a:off x="13652500" y="135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109252</xdr:rowOff>
    </xdr:from>
    <xdr:ext cx="378565" cy="259045"/>
    <xdr:sp macro="" textlink="">
      <xdr:nvSpPr>
        <xdr:cNvPr id="669" name="テキスト ボックス 668"/>
        <xdr:cNvSpPr txBox="1"/>
      </xdr:nvSpPr>
      <xdr:spPr>
        <a:xfrm>
          <a:off x="13514017" y="13310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161697</xdr:rowOff>
    </xdr:from>
    <xdr:to>
      <xdr:col>18</xdr:col>
      <xdr:colOff>492125</xdr:colOff>
      <xdr:row>79</xdr:row>
      <xdr:rowOff>91847</xdr:rowOff>
    </xdr:to>
    <xdr:sp macro="" textlink="">
      <xdr:nvSpPr>
        <xdr:cNvPr id="670" name="円/楕円 669"/>
        <xdr:cNvSpPr/>
      </xdr:nvSpPr>
      <xdr:spPr>
        <a:xfrm>
          <a:off x="12763500" y="1353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82974</xdr:rowOff>
    </xdr:from>
    <xdr:ext cx="378565" cy="259045"/>
    <xdr:sp macro="" textlink="">
      <xdr:nvSpPr>
        <xdr:cNvPr id="671" name="テキスト ボックス 670"/>
        <xdr:cNvSpPr txBox="1"/>
      </xdr:nvSpPr>
      <xdr:spPr>
        <a:xfrm>
          <a:off x="12625017" y="13627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7" name="直線コネクタ 696"/>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8"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9" name="直線コネクタ 698"/>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700"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701" name="直線コネクタ 700"/>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130262</xdr:rowOff>
    </xdr:from>
    <xdr:to>
      <xdr:col>23</xdr:col>
      <xdr:colOff>517525</xdr:colOff>
      <xdr:row>95</xdr:row>
      <xdr:rowOff>144131</xdr:rowOff>
    </xdr:to>
    <xdr:cxnSp macro="">
      <xdr:nvCxnSpPr>
        <xdr:cNvPr id="702" name="直線コネクタ 701"/>
        <xdr:cNvCxnSpPr/>
      </xdr:nvCxnSpPr>
      <xdr:spPr>
        <a:xfrm>
          <a:off x="15481300" y="16418012"/>
          <a:ext cx="8382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139216</xdr:rowOff>
    </xdr:from>
    <xdr:ext cx="534377" cy="259045"/>
    <xdr:sp macro="" textlink="">
      <xdr:nvSpPr>
        <xdr:cNvPr id="703" name="公債費平均値テキスト"/>
        <xdr:cNvSpPr txBox="1"/>
      </xdr:nvSpPr>
      <xdr:spPr>
        <a:xfrm>
          <a:off x="16370300" y="1642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4" name="フローチャート : 判断 703"/>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127823</xdr:rowOff>
    </xdr:from>
    <xdr:to>
      <xdr:col>22</xdr:col>
      <xdr:colOff>365125</xdr:colOff>
      <xdr:row>95</xdr:row>
      <xdr:rowOff>130262</xdr:rowOff>
    </xdr:to>
    <xdr:cxnSp macro="">
      <xdr:nvCxnSpPr>
        <xdr:cNvPr id="705" name="直線コネクタ 704"/>
        <xdr:cNvCxnSpPr/>
      </xdr:nvCxnSpPr>
      <xdr:spPr>
        <a:xfrm>
          <a:off x="14592300" y="16415573"/>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133640</xdr:rowOff>
    </xdr:from>
    <xdr:to>
      <xdr:col>22</xdr:col>
      <xdr:colOff>415925</xdr:colOff>
      <xdr:row>96</xdr:row>
      <xdr:rowOff>63790</xdr:rowOff>
    </xdr:to>
    <xdr:sp macro="" textlink="">
      <xdr:nvSpPr>
        <xdr:cNvPr id="706" name="フローチャート : 判断 705"/>
        <xdr:cNvSpPr/>
      </xdr:nvSpPr>
      <xdr:spPr>
        <a:xfrm>
          <a:off x="15430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54917</xdr:rowOff>
    </xdr:from>
    <xdr:ext cx="534377" cy="259045"/>
    <xdr:sp macro="" textlink="">
      <xdr:nvSpPr>
        <xdr:cNvPr id="707" name="テキスト ボックス 706"/>
        <xdr:cNvSpPr txBox="1"/>
      </xdr:nvSpPr>
      <xdr:spPr>
        <a:xfrm>
          <a:off x="15214111" y="1651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127823</xdr:rowOff>
    </xdr:from>
    <xdr:to>
      <xdr:col>21</xdr:col>
      <xdr:colOff>161925</xdr:colOff>
      <xdr:row>95</xdr:row>
      <xdr:rowOff>152143</xdr:rowOff>
    </xdr:to>
    <xdr:cxnSp macro="">
      <xdr:nvCxnSpPr>
        <xdr:cNvPr id="708" name="直線コネクタ 707"/>
        <xdr:cNvCxnSpPr/>
      </xdr:nvCxnSpPr>
      <xdr:spPr>
        <a:xfrm flipV="1">
          <a:off x="13703300" y="16415573"/>
          <a:ext cx="889000" cy="2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162934</xdr:rowOff>
    </xdr:from>
    <xdr:to>
      <xdr:col>21</xdr:col>
      <xdr:colOff>212725</xdr:colOff>
      <xdr:row>96</xdr:row>
      <xdr:rowOff>93084</xdr:rowOff>
    </xdr:to>
    <xdr:sp macro="" textlink="">
      <xdr:nvSpPr>
        <xdr:cNvPr id="709" name="フローチャート : 判断 708"/>
        <xdr:cNvSpPr/>
      </xdr:nvSpPr>
      <xdr:spPr>
        <a:xfrm>
          <a:off x="14541500" y="1645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84211</xdr:rowOff>
    </xdr:from>
    <xdr:ext cx="534377" cy="259045"/>
    <xdr:sp macro="" textlink="">
      <xdr:nvSpPr>
        <xdr:cNvPr id="710" name="テキスト ボックス 709"/>
        <xdr:cNvSpPr txBox="1"/>
      </xdr:nvSpPr>
      <xdr:spPr>
        <a:xfrm>
          <a:off x="14325111" y="1654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52,449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152143</xdr:rowOff>
    </xdr:from>
    <xdr:to>
      <xdr:col>19</xdr:col>
      <xdr:colOff>644525</xdr:colOff>
      <xdr:row>96</xdr:row>
      <xdr:rowOff>25127</xdr:rowOff>
    </xdr:to>
    <xdr:cxnSp macro="">
      <xdr:nvCxnSpPr>
        <xdr:cNvPr id="711" name="直線コネクタ 710"/>
        <xdr:cNvCxnSpPr/>
      </xdr:nvCxnSpPr>
      <xdr:spPr>
        <a:xfrm flipV="1">
          <a:off x="12814300" y="16439893"/>
          <a:ext cx="889000" cy="4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162291</xdr:rowOff>
    </xdr:from>
    <xdr:to>
      <xdr:col>20</xdr:col>
      <xdr:colOff>9525</xdr:colOff>
      <xdr:row>96</xdr:row>
      <xdr:rowOff>92441</xdr:rowOff>
    </xdr:to>
    <xdr:sp macro="" textlink="">
      <xdr:nvSpPr>
        <xdr:cNvPr id="712" name="フローチャート : 判断 711"/>
        <xdr:cNvSpPr/>
      </xdr:nvSpPr>
      <xdr:spPr>
        <a:xfrm>
          <a:off x="13652500" y="1645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83568</xdr:rowOff>
    </xdr:from>
    <xdr:ext cx="534377" cy="259045"/>
    <xdr:sp macro="" textlink="">
      <xdr:nvSpPr>
        <xdr:cNvPr id="713" name="テキスト ボックス 712"/>
        <xdr:cNvSpPr txBox="1"/>
      </xdr:nvSpPr>
      <xdr:spPr>
        <a:xfrm>
          <a:off x="13436111" y="1654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52,508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2859</xdr:rowOff>
    </xdr:from>
    <xdr:to>
      <xdr:col>18</xdr:col>
      <xdr:colOff>492125</xdr:colOff>
      <xdr:row>96</xdr:row>
      <xdr:rowOff>104459</xdr:rowOff>
    </xdr:to>
    <xdr:sp macro="" textlink="">
      <xdr:nvSpPr>
        <xdr:cNvPr id="714" name="フローチャート : 判断 713"/>
        <xdr:cNvSpPr/>
      </xdr:nvSpPr>
      <xdr:spPr>
        <a:xfrm>
          <a:off x="12763500" y="1646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95586</xdr:rowOff>
    </xdr:from>
    <xdr:ext cx="534377" cy="259045"/>
    <xdr:sp macro="" textlink="">
      <xdr:nvSpPr>
        <xdr:cNvPr id="715" name="テキスト ボックス 714"/>
        <xdr:cNvSpPr txBox="1"/>
      </xdr:nvSpPr>
      <xdr:spPr>
        <a:xfrm>
          <a:off x="12547111" y="1655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93331</xdr:rowOff>
    </xdr:from>
    <xdr:to>
      <xdr:col>23</xdr:col>
      <xdr:colOff>568325</xdr:colOff>
      <xdr:row>96</xdr:row>
      <xdr:rowOff>23481</xdr:rowOff>
    </xdr:to>
    <xdr:sp macro="" textlink="">
      <xdr:nvSpPr>
        <xdr:cNvPr id="721" name="円/楕円 720"/>
        <xdr:cNvSpPr/>
      </xdr:nvSpPr>
      <xdr:spPr>
        <a:xfrm>
          <a:off x="16268700" y="163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116208</xdr:rowOff>
    </xdr:from>
    <xdr:ext cx="534377" cy="259045"/>
    <xdr:sp macro="" textlink="">
      <xdr:nvSpPr>
        <xdr:cNvPr id="722" name="公債費該当値テキスト"/>
        <xdr:cNvSpPr txBox="1"/>
      </xdr:nvSpPr>
      <xdr:spPr>
        <a:xfrm>
          <a:off x="16370300" y="1623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58,843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79462</xdr:rowOff>
    </xdr:from>
    <xdr:to>
      <xdr:col>22</xdr:col>
      <xdr:colOff>415925</xdr:colOff>
      <xdr:row>96</xdr:row>
      <xdr:rowOff>9612</xdr:rowOff>
    </xdr:to>
    <xdr:sp macro="" textlink="">
      <xdr:nvSpPr>
        <xdr:cNvPr id="723" name="円/楕円 722"/>
        <xdr:cNvSpPr/>
      </xdr:nvSpPr>
      <xdr:spPr>
        <a:xfrm>
          <a:off x="15430500" y="1636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26139</xdr:rowOff>
    </xdr:from>
    <xdr:ext cx="534377" cy="259045"/>
    <xdr:sp macro="" textlink="">
      <xdr:nvSpPr>
        <xdr:cNvPr id="724" name="テキスト ボックス 723"/>
        <xdr:cNvSpPr txBox="1"/>
      </xdr:nvSpPr>
      <xdr:spPr>
        <a:xfrm>
          <a:off x="15214111" y="1614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60,117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77023</xdr:rowOff>
    </xdr:from>
    <xdr:to>
      <xdr:col>21</xdr:col>
      <xdr:colOff>212725</xdr:colOff>
      <xdr:row>96</xdr:row>
      <xdr:rowOff>7173</xdr:rowOff>
    </xdr:to>
    <xdr:sp macro="" textlink="">
      <xdr:nvSpPr>
        <xdr:cNvPr id="725" name="円/楕円 724"/>
        <xdr:cNvSpPr/>
      </xdr:nvSpPr>
      <xdr:spPr>
        <a:xfrm>
          <a:off x="14541500" y="1636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23700</xdr:rowOff>
    </xdr:from>
    <xdr:ext cx="534377" cy="259045"/>
    <xdr:sp macro="" textlink="">
      <xdr:nvSpPr>
        <xdr:cNvPr id="726" name="テキスト ボックス 725"/>
        <xdr:cNvSpPr txBox="1"/>
      </xdr:nvSpPr>
      <xdr:spPr>
        <a:xfrm>
          <a:off x="14325111" y="1614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60,341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101343</xdr:rowOff>
    </xdr:from>
    <xdr:to>
      <xdr:col>20</xdr:col>
      <xdr:colOff>9525</xdr:colOff>
      <xdr:row>96</xdr:row>
      <xdr:rowOff>31493</xdr:rowOff>
    </xdr:to>
    <xdr:sp macro="" textlink="">
      <xdr:nvSpPr>
        <xdr:cNvPr id="727" name="円/楕円 726"/>
        <xdr:cNvSpPr/>
      </xdr:nvSpPr>
      <xdr:spPr>
        <a:xfrm>
          <a:off x="13652500" y="1638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48020</xdr:rowOff>
    </xdr:from>
    <xdr:ext cx="534377" cy="259045"/>
    <xdr:sp macro="" textlink="">
      <xdr:nvSpPr>
        <xdr:cNvPr id="728" name="テキスト ボックス 727"/>
        <xdr:cNvSpPr txBox="1"/>
      </xdr:nvSpPr>
      <xdr:spPr>
        <a:xfrm>
          <a:off x="13436111" y="1616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58,107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145777</xdr:rowOff>
    </xdr:from>
    <xdr:to>
      <xdr:col>18</xdr:col>
      <xdr:colOff>492125</xdr:colOff>
      <xdr:row>96</xdr:row>
      <xdr:rowOff>75927</xdr:rowOff>
    </xdr:to>
    <xdr:sp macro="" textlink="">
      <xdr:nvSpPr>
        <xdr:cNvPr id="729" name="円/楕円 728"/>
        <xdr:cNvSpPr/>
      </xdr:nvSpPr>
      <xdr:spPr>
        <a:xfrm>
          <a:off x="12763500" y="1643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92454</xdr:rowOff>
    </xdr:from>
    <xdr:ext cx="534377" cy="259045"/>
    <xdr:sp macro="" textlink="">
      <xdr:nvSpPr>
        <xdr:cNvPr id="730" name="テキスト ボックス 729"/>
        <xdr:cNvSpPr txBox="1"/>
      </xdr:nvSpPr>
      <xdr:spPr>
        <a:xfrm>
          <a:off x="12547111" y="1620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6" name="テキスト ボックス 74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8" name="テキスト ボックス 74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50" name="テキスト ボックス 74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2" name="テキスト ボックス 75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4" name="直線コネクタ 753"/>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5"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7"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8" name="直線コネクタ 757"/>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9" name="直線コネクタ 75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60"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61" name="フローチャート : 判断 760"/>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142113</xdr:rowOff>
    </xdr:from>
    <xdr:to>
      <xdr:col>31</xdr:col>
      <xdr:colOff>85725</xdr:colOff>
      <xdr:row>39</xdr:row>
      <xdr:rowOff>72263</xdr:rowOff>
    </xdr:to>
    <xdr:sp macro="" textlink="">
      <xdr:nvSpPr>
        <xdr:cNvPr id="763" name="フローチャート : 判断 762"/>
        <xdr:cNvSpPr/>
      </xdr:nvSpPr>
      <xdr:spPr>
        <a:xfrm>
          <a:off x="21272500" y="66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88790</xdr:rowOff>
    </xdr:from>
    <xdr:ext cx="378565" cy="259045"/>
    <xdr:sp macro="" textlink="">
      <xdr:nvSpPr>
        <xdr:cNvPr id="764" name="テキスト ボックス 763"/>
        <xdr:cNvSpPr txBox="1"/>
      </xdr:nvSpPr>
      <xdr:spPr>
        <a:xfrm>
          <a:off x="21134017" y="643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5" name="直線コネクタ 76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142875</xdr:rowOff>
    </xdr:from>
    <xdr:to>
      <xdr:col>29</xdr:col>
      <xdr:colOff>568325</xdr:colOff>
      <xdr:row>39</xdr:row>
      <xdr:rowOff>73025</xdr:rowOff>
    </xdr:to>
    <xdr:sp macro="" textlink="">
      <xdr:nvSpPr>
        <xdr:cNvPr id="766" name="フローチャート : 判断 765"/>
        <xdr:cNvSpPr/>
      </xdr:nvSpPr>
      <xdr:spPr>
        <a:xfrm>
          <a:off x="20383500" y="66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89552</xdr:rowOff>
    </xdr:from>
    <xdr:ext cx="378565" cy="259045"/>
    <xdr:sp macro="" textlink="">
      <xdr:nvSpPr>
        <xdr:cNvPr id="767" name="テキスト ボックス 766"/>
        <xdr:cNvSpPr txBox="1"/>
      </xdr:nvSpPr>
      <xdr:spPr>
        <a:xfrm>
          <a:off x="20245017" y="6433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8" name="直線コネクタ 76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153924</xdr:rowOff>
    </xdr:from>
    <xdr:to>
      <xdr:col>28</xdr:col>
      <xdr:colOff>365125</xdr:colOff>
      <xdr:row>39</xdr:row>
      <xdr:rowOff>84074</xdr:rowOff>
    </xdr:to>
    <xdr:sp macro="" textlink="">
      <xdr:nvSpPr>
        <xdr:cNvPr id="769" name="フローチャート : 判断 768"/>
        <xdr:cNvSpPr/>
      </xdr:nvSpPr>
      <xdr:spPr>
        <a:xfrm>
          <a:off x="19494500" y="666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100601</xdr:rowOff>
    </xdr:from>
    <xdr:ext cx="313932" cy="259045"/>
    <xdr:sp macro="" textlink="">
      <xdr:nvSpPr>
        <xdr:cNvPr id="770" name="テキスト ボックス 769"/>
        <xdr:cNvSpPr txBox="1"/>
      </xdr:nvSpPr>
      <xdr:spPr>
        <a:xfrm>
          <a:off x="19388333" y="64442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170434</xdr:rowOff>
    </xdr:from>
    <xdr:to>
      <xdr:col>27</xdr:col>
      <xdr:colOff>161925</xdr:colOff>
      <xdr:row>38</xdr:row>
      <xdr:rowOff>100584</xdr:rowOff>
    </xdr:to>
    <xdr:sp macro="" textlink="">
      <xdr:nvSpPr>
        <xdr:cNvPr id="771" name="フローチャート : 判断 770"/>
        <xdr:cNvSpPr/>
      </xdr:nvSpPr>
      <xdr:spPr>
        <a:xfrm>
          <a:off x="18605500" y="651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117111</xdr:rowOff>
    </xdr:from>
    <xdr:ext cx="469744" cy="259045"/>
    <xdr:sp macro="" textlink="">
      <xdr:nvSpPr>
        <xdr:cNvPr id="772" name="テキスト ボックス 771"/>
        <xdr:cNvSpPr txBox="1"/>
      </xdr:nvSpPr>
      <xdr:spPr>
        <a:xfrm>
          <a:off x="18421427" y="62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8" name="円/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9"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0" name="円/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1" name="テキスト ボックス 78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2" name="円/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3" name="テキスト ボックス 78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4" name="円/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5" name="テキスト ボックス 78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6" name="円/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7" name="テキスト ボックス 78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8" name="直線コネクタ 79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9" name="テキスト ボックス 79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0" name="直線コネクタ 79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1" name="テキスト ボックス 80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2" name="直線コネクタ 80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3" name="テキスト ボックス 80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4" name="直線コネクタ 80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5" name="テキスト ボックス 80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7" name="テキスト ボックス 80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9" name="直線コネクタ 808"/>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0"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1" name="直線コネクタ 81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2"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3" name="直線コネクタ 812"/>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4" name="直線コネクタ 81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5"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6" name="フローチャート : 判断 815"/>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7" name="直線コネクタ 81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8" name="フローチャート : 判断 81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9" name="テキスト ボックス 81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0" name="直線コネクタ 81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21" name="フローチャート : 判断 82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22" name="テキスト ボックス 82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3" name="直線コネクタ 82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24" name="フローチャート : 判断 823"/>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5" name="テキスト ボックス 82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6" name="フローチャート : 判断 825"/>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7" name="テキスト ボックス 826"/>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3" name="円/楕円 83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4"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5" name="円/楕円 83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6" name="テキスト ボックス 83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7" name="円/楕円 83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38" name="テキスト ボックス 837"/>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9" name="円/楕円 83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40" name="テキスト ボックス 839"/>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1" name="円/楕円 84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35577</xdr:rowOff>
    </xdr:from>
    <xdr:ext cx="249299" cy="259045"/>
    <xdr:sp macro="" textlink="">
      <xdr:nvSpPr>
        <xdr:cNvPr id="842" name="テキスト ボックス 841"/>
        <xdr:cNvSpPr txBox="1"/>
      </xdr:nvSpPr>
      <xdr:spPr>
        <a:xfrm>
          <a:off x="18531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476</a:t>
          </a:r>
          <a:r>
            <a:rPr kumimoji="1" lang="ja-JP" altLang="en-US" sz="1300">
              <a:latin typeface="ＭＳ Ｐゴシック"/>
            </a:rPr>
            <a:t>千円となっている。目的別についても概ね類似団体の平均値近似値となっている。商工費については、</a:t>
          </a:r>
          <a:r>
            <a:rPr kumimoji="1" lang="ja-JP" altLang="ja-JP" sz="1300">
              <a:solidFill>
                <a:schemeClr val="dk1"/>
              </a:solidFill>
              <a:effectLst/>
              <a:latin typeface="+mn-lt"/>
              <a:ea typeface="+mn-ea"/>
              <a:cs typeface="+mn-cs"/>
            </a:rPr>
            <a:t>北陸新幹線開業に伴う首都圏へのＰＲやインバウンド対策、宇奈月温泉総湯建設事業等、観光振興事業費</a:t>
          </a:r>
          <a:r>
            <a:rPr kumimoji="1" lang="ja-JP" altLang="en-US" sz="1300">
              <a:solidFill>
                <a:schemeClr val="dk1"/>
              </a:solidFill>
              <a:effectLst/>
              <a:latin typeface="+mn-lt"/>
              <a:ea typeface="+mn-ea"/>
              <a:cs typeface="+mn-cs"/>
            </a:rPr>
            <a:t>が一段落したことにより、</a:t>
          </a:r>
          <a:r>
            <a:rPr kumimoji="1" lang="ja-JP" altLang="en-US" sz="1300">
              <a:latin typeface="ＭＳ Ｐゴシック"/>
            </a:rPr>
            <a:t>住民一人当たり</a:t>
          </a:r>
          <a:r>
            <a:rPr kumimoji="1" lang="en-US" altLang="ja-JP" sz="1300">
              <a:latin typeface="ＭＳ Ｐゴシック"/>
            </a:rPr>
            <a:t>16</a:t>
          </a:r>
          <a:r>
            <a:rPr kumimoji="1" lang="ja-JP" altLang="en-US" sz="1300">
              <a:latin typeface="ＭＳ Ｐゴシック"/>
            </a:rPr>
            <a:t>千円と類似団体の平均値近似値となった。消防費については、住民一人当たり</a:t>
          </a:r>
          <a:r>
            <a:rPr kumimoji="1" lang="en-US" altLang="ja-JP" sz="1300">
              <a:latin typeface="ＭＳ Ｐゴシック"/>
            </a:rPr>
            <a:t>19</a:t>
          </a:r>
          <a:r>
            <a:rPr kumimoji="1" lang="ja-JP" altLang="en-US" sz="1300">
              <a:latin typeface="ＭＳ Ｐゴシック"/>
            </a:rPr>
            <a:t>千円となっている。平成</a:t>
          </a:r>
          <a:r>
            <a:rPr kumimoji="1" lang="en-US" altLang="ja-JP" sz="1300">
              <a:latin typeface="ＭＳ Ｐゴシック"/>
            </a:rPr>
            <a:t>24</a:t>
          </a:r>
          <a:r>
            <a:rPr kumimoji="1" lang="ja-JP" altLang="en-US" sz="1300">
              <a:latin typeface="ＭＳ Ｐゴシック"/>
            </a:rPr>
            <a:t>年度にコストが突出した要因は消防庁舎の建設によるものであり、それ以降は類似団体の平均を下回っている。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本指標は実質収支の推移を示している。財政調整基金の残高は水準維持に努めており、実質歳入から実質歳出を引いたものから翌年度への繰越財源を控除した実質収支額は概ね黒字基調となっている。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全会計を連結した実質赤字、または資金不足額の標準財政規模に対する比率。平成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年度で国民健康保険事業で赤字となっていたが、税率改正を行い、以降黒字基調となっており、全て黒字となっている。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60" t="s">
        <v>65</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61" t="s">
        <v>67</v>
      </c>
      <c r="C3" s="562"/>
      <c r="D3" s="562"/>
      <c r="E3" s="563"/>
      <c r="F3" s="563"/>
      <c r="G3" s="563"/>
      <c r="H3" s="563"/>
      <c r="I3" s="563"/>
      <c r="J3" s="563"/>
      <c r="K3" s="563"/>
      <c r="L3" s="563" t="s">
        <v>68</v>
      </c>
      <c r="M3" s="563"/>
      <c r="N3" s="563"/>
      <c r="O3" s="563"/>
      <c r="P3" s="563"/>
      <c r="Q3" s="563"/>
      <c r="R3" s="566"/>
      <c r="S3" s="566"/>
      <c r="T3" s="566"/>
      <c r="U3" s="566"/>
      <c r="V3" s="567"/>
      <c r="W3" s="464" t="s">
        <v>69</v>
      </c>
      <c r="X3" s="465"/>
      <c r="Y3" s="465"/>
      <c r="Z3" s="465"/>
      <c r="AA3" s="465"/>
      <c r="AB3" s="562"/>
      <c r="AC3" s="566" t="s">
        <v>70</v>
      </c>
      <c r="AD3" s="465"/>
      <c r="AE3" s="465"/>
      <c r="AF3" s="465"/>
      <c r="AG3" s="465"/>
      <c r="AH3" s="465"/>
      <c r="AI3" s="465"/>
      <c r="AJ3" s="465"/>
      <c r="AK3" s="465"/>
      <c r="AL3" s="528"/>
      <c r="AM3" s="464" t="s">
        <v>71</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72</v>
      </c>
      <c r="BO3" s="465"/>
      <c r="BP3" s="465"/>
      <c r="BQ3" s="465"/>
      <c r="BR3" s="465"/>
      <c r="BS3" s="465"/>
      <c r="BT3" s="465"/>
      <c r="BU3" s="528"/>
      <c r="BV3" s="464" t="s">
        <v>73</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74</v>
      </c>
      <c r="CU3" s="465"/>
      <c r="CV3" s="465"/>
      <c r="CW3" s="465"/>
      <c r="CX3" s="465"/>
      <c r="CY3" s="465"/>
      <c r="CZ3" s="465"/>
      <c r="DA3" s="528"/>
      <c r="DB3" s="464" t="s">
        <v>75</v>
      </c>
      <c r="DC3" s="465"/>
      <c r="DD3" s="465"/>
      <c r="DE3" s="465"/>
      <c r="DF3" s="465"/>
      <c r="DG3" s="465"/>
      <c r="DH3" s="465"/>
      <c r="DI3" s="528"/>
      <c r="DJ3" s="139"/>
      <c r="DK3" s="139"/>
      <c r="DL3" s="139"/>
      <c r="DM3" s="139"/>
      <c r="DN3" s="139"/>
      <c r="DO3" s="139"/>
    </row>
    <row r="4" spans="1:119" ht="18.75" customHeight="1">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76</v>
      </c>
      <c r="AZ4" s="378"/>
      <c r="BA4" s="378"/>
      <c r="BB4" s="378"/>
      <c r="BC4" s="378"/>
      <c r="BD4" s="378"/>
      <c r="BE4" s="378"/>
      <c r="BF4" s="378"/>
      <c r="BG4" s="378"/>
      <c r="BH4" s="378"/>
      <c r="BI4" s="378"/>
      <c r="BJ4" s="378"/>
      <c r="BK4" s="378"/>
      <c r="BL4" s="378"/>
      <c r="BM4" s="379"/>
      <c r="BN4" s="380">
        <v>20637341</v>
      </c>
      <c r="BO4" s="381"/>
      <c r="BP4" s="381"/>
      <c r="BQ4" s="381"/>
      <c r="BR4" s="381"/>
      <c r="BS4" s="381"/>
      <c r="BT4" s="381"/>
      <c r="BU4" s="382"/>
      <c r="BV4" s="380">
        <v>23497080</v>
      </c>
      <c r="BW4" s="381"/>
      <c r="BX4" s="381"/>
      <c r="BY4" s="381"/>
      <c r="BZ4" s="381"/>
      <c r="CA4" s="381"/>
      <c r="CB4" s="381"/>
      <c r="CC4" s="382"/>
      <c r="CD4" s="554" t="s">
        <v>77</v>
      </c>
      <c r="CE4" s="555"/>
      <c r="CF4" s="555"/>
      <c r="CG4" s="555"/>
      <c r="CH4" s="555"/>
      <c r="CI4" s="555"/>
      <c r="CJ4" s="555"/>
      <c r="CK4" s="555"/>
      <c r="CL4" s="555"/>
      <c r="CM4" s="555"/>
      <c r="CN4" s="555"/>
      <c r="CO4" s="555"/>
      <c r="CP4" s="555"/>
      <c r="CQ4" s="555"/>
      <c r="CR4" s="555"/>
      <c r="CS4" s="556"/>
      <c r="CT4" s="557">
        <v>4.2</v>
      </c>
      <c r="CU4" s="558"/>
      <c r="CV4" s="558"/>
      <c r="CW4" s="558"/>
      <c r="CX4" s="558"/>
      <c r="CY4" s="558"/>
      <c r="CZ4" s="558"/>
      <c r="DA4" s="559"/>
      <c r="DB4" s="557">
        <v>4.4000000000000004</v>
      </c>
      <c r="DC4" s="558"/>
      <c r="DD4" s="558"/>
      <c r="DE4" s="558"/>
      <c r="DF4" s="558"/>
      <c r="DG4" s="558"/>
      <c r="DH4" s="558"/>
      <c r="DI4" s="559"/>
      <c r="DJ4" s="139"/>
      <c r="DK4" s="139"/>
      <c r="DL4" s="139"/>
      <c r="DM4" s="139"/>
      <c r="DN4" s="139"/>
      <c r="DO4" s="139"/>
    </row>
    <row r="5" spans="1:119" ht="18.75" customHeight="1">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78</v>
      </c>
      <c r="AN5" s="359"/>
      <c r="AO5" s="359"/>
      <c r="AP5" s="359"/>
      <c r="AQ5" s="359"/>
      <c r="AR5" s="359"/>
      <c r="AS5" s="359"/>
      <c r="AT5" s="360"/>
      <c r="AU5" s="442" t="s">
        <v>79</v>
      </c>
      <c r="AV5" s="443"/>
      <c r="AW5" s="443"/>
      <c r="AX5" s="443"/>
      <c r="AY5" s="365" t="s">
        <v>80</v>
      </c>
      <c r="AZ5" s="366"/>
      <c r="BA5" s="366"/>
      <c r="BB5" s="366"/>
      <c r="BC5" s="366"/>
      <c r="BD5" s="366"/>
      <c r="BE5" s="366"/>
      <c r="BF5" s="366"/>
      <c r="BG5" s="366"/>
      <c r="BH5" s="366"/>
      <c r="BI5" s="366"/>
      <c r="BJ5" s="366"/>
      <c r="BK5" s="366"/>
      <c r="BL5" s="366"/>
      <c r="BM5" s="367"/>
      <c r="BN5" s="385">
        <v>19916081</v>
      </c>
      <c r="BO5" s="386"/>
      <c r="BP5" s="386"/>
      <c r="BQ5" s="386"/>
      <c r="BR5" s="386"/>
      <c r="BS5" s="386"/>
      <c r="BT5" s="386"/>
      <c r="BU5" s="387"/>
      <c r="BV5" s="385">
        <v>22865977</v>
      </c>
      <c r="BW5" s="386"/>
      <c r="BX5" s="386"/>
      <c r="BY5" s="386"/>
      <c r="BZ5" s="386"/>
      <c r="CA5" s="386"/>
      <c r="CB5" s="386"/>
      <c r="CC5" s="387"/>
      <c r="CD5" s="394" t="s">
        <v>81</v>
      </c>
      <c r="CE5" s="395"/>
      <c r="CF5" s="395"/>
      <c r="CG5" s="395"/>
      <c r="CH5" s="395"/>
      <c r="CI5" s="395"/>
      <c r="CJ5" s="395"/>
      <c r="CK5" s="395"/>
      <c r="CL5" s="395"/>
      <c r="CM5" s="395"/>
      <c r="CN5" s="395"/>
      <c r="CO5" s="395"/>
      <c r="CP5" s="395"/>
      <c r="CQ5" s="395"/>
      <c r="CR5" s="395"/>
      <c r="CS5" s="396"/>
      <c r="CT5" s="355">
        <v>82.9</v>
      </c>
      <c r="CU5" s="356"/>
      <c r="CV5" s="356"/>
      <c r="CW5" s="356"/>
      <c r="CX5" s="356"/>
      <c r="CY5" s="356"/>
      <c r="CZ5" s="356"/>
      <c r="DA5" s="357"/>
      <c r="DB5" s="355">
        <v>82.7</v>
      </c>
      <c r="DC5" s="356"/>
      <c r="DD5" s="356"/>
      <c r="DE5" s="356"/>
      <c r="DF5" s="356"/>
      <c r="DG5" s="356"/>
      <c r="DH5" s="356"/>
      <c r="DI5" s="357"/>
      <c r="DJ5" s="139"/>
      <c r="DK5" s="139"/>
      <c r="DL5" s="139"/>
      <c r="DM5" s="139"/>
      <c r="DN5" s="139"/>
      <c r="DO5" s="139"/>
    </row>
    <row r="6" spans="1:119" ht="18.75" customHeight="1">
      <c r="A6" s="140"/>
      <c r="B6" s="534" t="s">
        <v>82</v>
      </c>
      <c r="C6" s="399"/>
      <c r="D6" s="399"/>
      <c r="E6" s="535"/>
      <c r="F6" s="535"/>
      <c r="G6" s="535"/>
      <c r="H6" s="535"/>
      <c r="I6" s="535"/>
      <c r="J6" s="535"/>
      <c r="K6" s="535"/>
      <c r="L6" s="535" t="s">
        <v>83</v>
      </c>
      <c r="M6" s="535"/>
      <c r="N6" s="535"/>
      <c r="O6" s="535"/>
      <c r="P6" s="535"/>
      <c r="Q6" s="535"/>
      <c r="R6" s="423"/>
      <c r="S6" s="423"/>
      <c r="T6" s="423"/>
      <c r="U6" s="423"/>
      <c r="V6" s="541"/>
      <c r="W6" s="474" t="s">
        <v>84</v>
      </c>
      <c r="X6" s="398"/>
      <c r="Y6" s="398"/>
      <c r="Z6" s="398"/>
      <c r="AA6" s="398"/>
      <c r="AB6" s="399"/>
      <c r="AC6" s="546" t="s">
        <v>85</v>
      </c>
      <c r="AD6" s="547"/>
      <c r="AE6" s="547"/>
      <c r="AF6" s="547"/>
      <c r="AG6" s="547"/>
      <c r="AH6" s="547"/>
      <c r="AI6" s="547"/>
      <c r="AJ6" s="547"/>
      <c r="AK6" s="547"/>
      <c r="AL6" s="548"/>
      <c r="AM6" s="454" t="s">
        <v>86</v>
      </c>
      <c r="AN6" s="359"/>
      <c r="AO6" s="359"/>
      <c r="AP6" s="359"/>
      <c r="AQ6" s="359"/>
      <c r="AR6" s="359"/>
      <c r="AS6" s="359"/>
      <c r="AT6" s="360"/>
      <c r="AU6" s="442" t="s">
        <v>79</v>
      </c>
      <c r="AV6" s="443"/>
      <c r="AW6" s="443"/>
      <c r="AX6" s="443"/>
      <c r="AY6" s="365" t="s">
        <v>87</v>
      </c>
      <c r="AZ6" s="366"/>
      <c r="BA6" s="366"/>
      <c r="BB6" s="366"/>
      <c r="BC6" s="366"/>
      <c r="BD6" s="366"/>
      <c r="BE6" s="366"/>
      <c r="BF6" s="366"/>
      <c r="BG6" s="366"/>
      <c r="BH6" s="366"/>
      <c r="BI6" s="366"/>
      <c r="BJ6" s="366"/>
      <c r="BK6" s="366"/>
      <c r="BL6" s="366"/>
      <c r="BM6" s="367"/>
      <c r="BN6" s="385">
        <v>721260</v>
      </c>
      <c r="BO6" s="386"/>
      <c r="BP6" s="386"/>
      <c r="BQ6" s="386"/>
      <c r="BR6" s="386"/>
      <c r="BS6" s="386"/>
      <c r="BT6" s="386"/>
      <c r="BU6" s="387"/>
      <c r="BV6" s="385">
        <v>631103</v>
      </c>
      <c r="BW6" s="386"/>
      <c r="BX6" s="386"/>
      <c r="BY6" s="386"/>
      <c r="BZ6" s="386"/>
      <c r="CA6" s="386"/>
      <c r="CB6" s="386"/>
      <c r="CC6" s="387"/>
      <c r="CD6" s="394" t="s">
        <v>88</v>
      </c>
      <c r="CE6" s="395"/>
      <c r="CF6" s="395"/>
      <c r="CG6" s="395"/>
      <c r="CH6" s="395"/>
      <c r="CI6" s="395"/>
      <c r="CJ6" s="395"/>
      <c r="CK6" s="395"/>
      <c r="CL6" s="395"/>
      <c r="CM6" s="395"/>
      <c r="CN6" s="395"/>
      <c r="CO6" s="395"/>
      <c r="CP6" s="395"/>
      <c r="CQ6" s="395"/>
      <c r="CR6" s="395"/>
      <c r="CS6" s="396"/>
      <c r="CT6" s="531">
        <v>88</v>
      </c>
      <c r="CU6" s="532"/>
      <c r="CV6" s="532"/>
      <c r="CW6" s="532"/>
      <c r="CX6" s="532"/>
      <c r="CY6" s="532"/>
      <c r="CZ6" s="532"/>
      <c r="DA6" s="533"/>
      <c r="DB6" s="531">
        <v>89</v>
      </c>
      <c r="DC6" s="532"/>
      <c r="DD6" s="532"/>
      <c r="DE6" s="532"/>
      <c r="DF6" s="532"/>
      <c r="DG6" s="532"/>
      <c r="DH6" s="532"/>
      <c r="DI6" s="533"/>
      <c r="DJ6" s="139"/>
      <c r="DK6" s="139"/>
      <c r="DL6" s="139"/>
      <c r="DM6" s="139"/>
      <c r="DN6" s="139"/>
      <c r="DO6" s="139"/>
    </row>
    <row r="7" spans="1:119" ht="18.75" customHeight="1">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89</v>
      </c>
      <c r="AN7" s="359"/>
      <c r="AO7" s="359"/>
      <c r="AP7" s="359"/>
      <c r="AQ7" s="359"/>
      <c r="AR7" s="359"/>
      <c r="AS7" s="359"/>
      <c r="AT7" s="360"/>
      <c r="AU7" s="442" t="s">
        <v>90</v>
      </c>
      <c r="AV7" s="443"/>
      <c r="AW7" s="443"/>
      <c r="AX7" s="443"/>
      <c r="AY7" s="365" t="s">
        <v>91</v>
      </c>
      <c r="AZ7" s="366"/>
      <c r="BA7" s="366"/>
      <c r="BB7" s="366"/>
      <c r="BC7" s="366"/>
      <c r="BD7" s="366"/>
      <c r="BE7" s="366"/>
      <c r="BF7" s="366"/>
      <c r="BG7" s="366"/>
      <c r="BH7" s="366"/>
      <c r="BI7" s="366"/>
      <c r="BJ7" s="366"/>
      <c r="BK7" s="366"/>
      <c r="BL7" s="366"/>
      <c r="BM7" s="367"/>
      <c r="BN7" s="385">
        <v>203915</v>
      </c>
      <c r="BO7" s="386"/>
      <c r="BP7" s="386"/>
      <c r="BQ7" s="386"/>
      <c r="BR7" s="386"/>
      <c r="BS7" s="386"/>
      <c r="BT7" s="386"/>
      <c r="BU7" s="387"/>
      <c r="BV7" s="385">
        <v>80061</v>
      </c>
      <c r="BW7" s="386"/>
      <c r="BX7" s="386"/>
      <c r="BY7" s="386"/>
      <c r="BZ7" s="386"/>
      <c r="CA7" s="386"/>
      <c r="CB7" s="386"/>
      <c r="CC7" s="387"/>
      <c r="CD7" s="394" t="s">
        <v>92</v>
      </c>
      <c r="CE7" s="395"/>
      <c r="CF7" s="395"/>
      <c r="CG7" s="395"/>
      <c r="CH7" s="395"/>
      <c r="CI7" s="395"/>
      <c r="CJ7" s="395"/>
      <c r="CK7" s="395"/>
      <c r="CL7" s="395"/>
      <c r="CM7" s="395"/>
      <c r="CN7" s="395"/>
      <c r="CO7" s="395"/>
      <c r="CP7" s="395"/>
      <c r="CQ7" s="395"/>
      <c r="CR7" s="395"/>
      <c r="CS7" s="396"/>
      <c r="CT7" s="385">
        <v>12332915</v>
      </c>
      <c r="CU7" s="386"/>
      <c r="CV7" s="386"/>
      <c r="CW7" s="386"/>
      <c r="CX7" s="386"/>
      <c r="CY7" s="386"/>
      <c r="CZ7" s="386"/>
      <c r="DA7" s="387"/>
      <c r="DB7" s="385">
        <v>12456589</v>
      </c>
      <c r="DC7" s="386"/>
      <c r="DD7" s="386"/>
      <c r="DE7" s="386"/>
      <c r="DF7" s="386"/>
      <c r="DG7" s="386"/>
      <c r="DH7" s="386"/>
      <c r="DI7" s="387"/>
      <c r="DJ7" s="139"/>
      <c r="DK7" s="139"/>
      <c r="DL7" s="139"/>
      <c r="DM7" s="139"/>
      <c r="DN7" s="139"/>
      <c r="DO7" s="139"/>
    </row>
    <row r="8" spans="1:119" ht="18.75" customHeight="1" thickBot="1">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93</v>
      </c>
      <c r="AN8" s="359"/>
      <c r="AO8" s="359"/>
      <c r="AP8" s="359"/>
      <c r="AQ8" s="359"/>
      <c r="AR8" s="359"/>
      <c r="AS8" s="359"/>
      <c r="AT8" s="360"/>
      <c r="AU8" s="442" t="s">
        <v>94</v>
      </c>
      <c r="AV8" s="443"/>
      <c r="AW8" s="443"/>
      <c r="AX8" s="443"/>
      <c r="AY8" s="365" t="s">
        <v>95</v>
      </c>
      <c r="AZ8" s="366"/>
      <c r="BA8" s="366"/>
      <c r="BB8" s="366"/>
      <c r="BC8" s="366"/>
      <c r="BD8" s="366"/>
      <c r="BE8" s="366"/>
      <c r="BF8" s="366"/>
      <c r="BG8" s="366"/>
      <c r="BH8" s="366"/>
      <c r="BI8" s="366"/>
      <c r="BJ8" s="366"/>
      <c r="BK8" s="366"/>
      <c r="BL8" s="366"/>
      <c r="BM8" s="367"/>
      <c r="BN8" s="385">
        <v>517345</v>
      </c>
      <c r="BO8" s="386"/>
      <c r="BP8" s="386"/>
      <c r="BQ8" s="386"/>
      <c r="BR8" s="386"/>
      <c r="BS8" s="386"/>
      <c r="BT8" s="386"/>
      <c r="BU8" s="387"/>
      <c r="BV8" s="385">
        <v>551042</v>
      </c>
      <c r="BW8" s="386"/>
      <c r="BX8" s="386"/>
      <c r="BY8" s="386"/>
      <c r="BZ8" s="386"/>
      <c r="CA8" s="386"/>
      <c r="CB8" s="386"/>
      <c r="CC8" s="387"/>
      <c r="CD8" s="394" t="s">
        <v>96</v>
      </c>
      <c r="CE8" s="395"/>
      <c r="CF8" s="395"/>
      <c r="CG8" s="395"/>
      <c r="CH8" s="395"/>
      <c r="CI8" s="395"/>
      <c r="CJ8" s="395"/>
      <c r="CK8" s="395"/>
      <c r="CL8" s="395"/>
      <c r="CM8" s="395"/>
      <c r="CN8" s="395"/>
      <c r="CO8" s="395"/>
      <c r="CP8" s="395"/>
      <c r="CQ8" s="395"/>
      <c r="CR8" s="395"/>
      <c r="CS8" s="396"/>
      <c r="CT8" s="494">
        <v>0.68</v>
      </c>
      <c r="CU8" s="495"/>
      <c r="CV8" s="495"/>
      <c r="CW8" s="495"/>
      <c r="CX8" s="495"/>
      <c r="CY8" s="495"/>
      <c r="CZ8" s="495"/>
      <c r="DA8" s="496"/>
      <c r="DB8" s="494">
        <v>0.68</v>
      </c>
      <c r="DC8" s="495"/>
      <c r="DD8" s="495"/>
      <c r="DE8" s="495"/>
      <c r="DF8" s="495"/>
      <c r="DG8" s="495"/>
      <c r="DH8" s="495"/>
      <c r="DI8" s="496"/>
      <c r="DJ8" s="139"/>
      <c r="DK8" s="139"/>
      <c r="DL8" s="139"/>
      <c r="DM8" s="139"/>
      <c r="DN8" s="139"/>
      <c r="DO8" s="139"/>
    </row>
    <row r="9" spans="1:119" ht="18.75" customHeight="1" thickBot="1">
      <c r="A9" s="140"/>
      <c r="B9" s="520" t="s">
        <v>97</v>
      </c>
      <c r="C9" s="521"/>
      <c r="D9" s="521"/>
      <c r="E9" s="521"/>
      <c r="F9" s="521"/>
      <c r="G9" s="521"/>
      <c r="H9" s="521"/>
      <c r="I9" s="521"/>
      <c r="J9" s="521"/>
      <c r="K9" s="448"/>
      <c r="L9" s="522" t="s">
        <v>98</v>
      </c>
      <c r="M9" s="523"/>
      <c r="N9" s="523"/>
      <c r="O9" s="523"/>
      <c r="P9" s="523"/>
      <c r="Q9" s="524"/>
      <c r="R9" s="525">
        <v>40991</v>
      </c>
      <c r="S9" s="526"/>
      <c r="T9" s="526"/>
      <c r="U9" s="526"/>
      <c r="V9" s="527"/>
      <c r="W9" s="464" t="s">
        <v>99</v>
      </c>
      <c r="X9" s="465"/>
      <c r="Y9" s="465"/>
      <c r="Z9" s="465"/>
      <c r="AA9" s="465"/>
      <c r="AB9" s="465"/>
      <c r="AC9" s="465"/>
      <c r="AD9" s="465"/>
      <c r="AE9" s="465"/>
      <c r="AF9" s="465"/>
      <c r="AG9" s="465"/>
      <c r="AH9" s="465"/>
      <c r="AI9" s="465"/>
      <c r="AJ9" s="465"/>
      <c r="AK9" s="465"/>
      <c r="AL9" s="528"/>
      <c r="AM9" s="454" t="s">
        <v>100</v>
      </c>
      <c r="AN9" s="359"/>
      <c r="AO9" s="359"/>
      <c r="AP9" s="359"/>
      <c r="AQ9" s="359"/>
      <c r="AR9" s="359"/>
      <c r="AS9" s="359"/>
      <c r="AT9" s="360"/>
      <c r="AU9" s="442" t="s">
        <v>101</v>
      </c>
      <c r="AV9" s="443"/>
      <c r="AW9" s="443"/>
      <c r="AX9" s="443"/>
      <c r="AY9" s="365" t="s">
        <v>102</v>
      </c>
      <c r="AZ9" s="366"/>
      <c r="BA9" s="366"/>
      <c r="BB9" s="366"/>
      <c r="BC9" s="366"/>
      <c r="BD9" s="366"/>
      <c r="BE9" s="366"/>
      <c r="BF9" s="366"/>
      <c r="BG9" s="366"/>
      <c r="BH9" s="366"/>
      <c r="BI9" s="366"/>
      <c r="BJ9" s="366"/>
      <c r="BK9" s="366"/>
      <c r="BL9" s="366"/>
      <c r="BM9" s="367"/>
      <c r="BN9" s="385">
        <v>-33697</v>
      </c>
      <c r="BO9" s="386"/>
      <c r="BP9" s="386"/>
      <c r="BQ9" s="386"/>
      <c r="BR9" s="386"/>
      <c r="BS9" s="386"/>
      <c r="BT9" s="386"/>
      <c r="BU9" s="387"/>
      <c r="BV9" s="385">
        <v>-57213</v>
      </c>
      <c r="BW9" s="386"/>
      <c r="BX9" s="386"/>
      <c r="BY9" s="386"/>
      <c r="BZ9" s="386"/>
      <c r="CA9" s="386"/>
      <c r="CB9" s="386"/>
      <c r="CC9" s="387"/>
      <c r="CD9" s="394" t="s">
        <v>103</v>
      </c>
      <c r="CE9" s="395"/>
      <c r="CF9" s="395"/>
      <c r="CG9" s="395"/>
      <c r="CH9" s="395"/>
      <c r="CI9" s="395"/>
      <c r="CJ9" s="395"/>
      <c r="CK9" s="395"/>
      <c r="CL9" s="395"/>
      <c r="CM9" s="395"/>
      <c r="CN9" s="395"/>
      <c r="CO9" s="395"/>
      <c r="CP9" s="395"/>
      <c r="CQ9" s="395"/>
      <c r="CR9" s="395"/>
      <c r="CS9" s="396"/>
      <c r="CT9" s="355">
        <v>16.7</v>
      </c>
      <c r="CU9" s="356"/>
      <c r="CV9" s="356"/>
      <c r="CW9" s="356"/>
      <c r="CX9" s="356"/>
      <c r="CY9" s="356"/>
      <c r="CZ9" s="356"/>
      <c r="DA9" s="357"/>
      <c r="DB9" s="355">
        <v>16.899999999999999</v>
      </c>
      <c r="DC9" s="356"/>
      <c r="DD9" s="356"/>
      <c r="DE9" s="356"/>
      <c r="DF9" s="356"/>
      <c r="DG9" s="356"/>
      <c r="DH9" s="356"/>
      <c r="DI9" s="357"/>
      <c r="DJ9" s="139"/>
      <c r="DK9" s="139"/>
      <c r="DL9" s="139"/>
      <c r="DM9" s="139"/>
      <c r="DN9" s="139"/>
      <c r="DO9" s="139"/>
    </row>
    <row r="10" spans="1:119" ht="18.75" customHeight="1" thickBot="1">
      <c r="A10" s="140"/>
      <c r="B10" s="520"/>
      <c r="C10" s="521"/>
      <c r="D10" s="521"/>
      <c r="E10" s="521"/>
      <c r="F10" s="521"/>
      <c r="G10" s="521"/>
      <c r="H10" s="521"/>
      <c r="I10" s="521"/>
      <c r="J10" s="521"/>
      <c r="K10" s="448"/>
      <c r="L10" s="358" t="s">
        <v>104</v>
      </c>
      <c r="M10" s="359"/>
      <c r="N10" s="359"/>
      <c r="O10" s="359"/>
      <c r="P10" s="359"/>
      <c r="Q10" s="360"/>
      <c r="R10" s="361">
        <v>41852</v>
      </c>
      <c r="S10" s="362"/>
      <c r="T10" s="362"/>
      <c r="U10" s="362"/>
      <c r="V10" s="364"/>
      <c r="W10" s="529"/>
      <c r="X10" s="347"/>
      <c r="Y10" s="347"/>
      <c r="Z10" s="347"/>
      <c r="AA10" s="347"/>
      <c r="AB10" s="347"/>
      <c r="AC10" s="347"/>
      <c r="AD10" s="347"/>
      <c r="AE10" s="347"/>
      <c r="AF10" s="347"/>
      <c r="AG10" s="347"/>
      <c r="AH10" s="347"/>
      <c r="AI10" s="347"/>
      <c r="AJ10" s="347"/>
      <c r="AK10" s="347"/>
      <c r="AL10" s="530"/>
      <c r="AM10" s="454" t="s">
        <v>105</v>
      </c>
      <c r="AN10" s="359"/>
      <c r="AO10" s="359"/>
      <c r="AP10" s="359"/>
      <c r="AQ10" s="359"/>
      <c r="AR10" s="359"/>
      <c r="AS10" s="359"/>
      <c r="AT10" s="360"/>
      <c r="AU10" s="442" t="s">
        <v>106</v>
      </c>
      <c r="AV10" s="443"/>
      <c r="AW10" s="443"/>
      <c r="AX10" s="443"/>
      <c r="AY10" s="365" t="s">
        <v>107</v>
      </c>
      <c r="AZ10" s="366"/>
      <c r="BA10" s="366"/>
      <c r="BB10" s="366"/>
      <c r="BC10" s="366"/>
      <c r="BD10" s="366"/>
      <c r="BE10" s="366"/>
      <c r="BF10" s="366"/>
      <c r="BG10" s="366"/>
      <c r="BH10" s="366"/>
      <c r="BI10" s="366"/>
      <c r="BJ10" s="366"/>
      <c r="BK10" s="366"/>
      <c r="BL10" s="366"/>
      <c r="BM10" s="367"/>
      <c r="BN10" s="385">
        <v>968</v>
      </c>
      <c r="BO10" s="386"/>
      <c r="BP10" s="386"/>
      <c r="BQ10" s="386"/>
      <c r="BR10" s="386"/>
      <c r="BS10" s="386"/>
      <c r="BT10" s="386"/>
      <c r="BU10" s="387"/>
      <c r="BV10" s="385">
        <v>104500</v>
      </c>
      <c r="BW10" s="386"/>
      <c r="BX10" s="386"/>
      <c r="BY10" s="386"/>
      <c r="BZ10" s="386"/>
      <c r="CA10" s="386"/>
      <c r="CB10" s="386"/>
      <c r="CC10" s="38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20"/>
      <c r="C11" s="521"/>
      <c r="D11" s="521"/>
      <c r="E11" s="521"/>
      <c r="F11" s="521"/>
      <c r="G11" s="521"/>
      <c r="H11" s="521"/>
      <c r="I11" s="521"/>
      <c r="J11" s="521"/>
      <c r="K11" s="448"/>
      <c r="L11" s="431" t="s">
        <v>109</v>
      </c>
      <c r="M11" s="432"/>
      <c r="N11" s="432"/>
      <c r="O11" s="432"/>
      <c r="P11" s="432"/>
      <c r="Q11" s="433"/>
      <c r="R11" s="517" t="s">
        <v>110</v>
      </c>
      <c r="S11" s="518"/>
      <c r="T11" s="518"/>
      <c r="U11" s="518"/>
      <c r="V11" s="519"/>
      <c r="W11" s="529"/>
      <c r="X11" s="347"/>
      <c r="Y11" s="347"/>
      <c r="Z11" s="347"/>
      <c r="AA11" s="347"/>
      <c r="AB11" s="347"/>
      <c r="AC11" s="347"/>
      <c r="AD11" s="347"/>
      <c r="AE11" s="347"/>
      <c r="AF11" s="347"/>
      <c r="AG11" s="347"/>
      <c r="AH11" s="347"/>
      <c r="AI11" s="347"/>
      <c r="AJ11" s="347"/>
      <c r="AK11" s="347"/>
      <c r="AL11" s="530"/>
      <c r="AM11" s="454" t="s">
        <v>111</v>
      </c>
      <c r="AN11" s="359"/>
      <c r="AO11" s="359"/>
      <c r="AP11" s="359"/>
      <c r="AQ11" s="359"/>
      <c r="AR11" s="359"/>
      <c r="AS11" s="359"/>
      <c r="AT11" s="360"/>
      <c r="AU11" s="442" t="s">
        <v>101</v>
      </c>
      <c r="AV11" s="443"/>
      <c r="AW11" s="443"/>
      <c r="AX11" s="443"/>
      <c r="AY11" s="365" t="s">
        <v>112</v>
      </c>
      <c r="AZ11" s="366"/>
      <c r="BA11" s="366"/>
      <c r="BB11" s="366"/>
      <c r="BC11" s="366"/>
      <c r="BD11" s="366"/>
      <c r="BE11" s="366"/>
      <c r="BF11" s="366"/>
      <c r="BG11" s="366"/>
      <c r="BH11" s="366"/>
      <c r="BI11" s="366"/>
      <c r="BJ11" s="366"/>
      <c r="BK11" s="366"/>
      <c r="BL11" s="366"/>
      <c r="BM11" s="367"/>
      <c r="BN11" s="385">
        <v>203050</v>
      </c>
      <c r="BO11" s="386"/>
      <c r="BP11" s="386"/>
      <c r="BQ11" s="386"/>
      <c r="BR11" s="386"/>
      <c r="BS11" s="386"/>
      <c r="BT11" s="386"/>
      <c r="BU11" s="387"/>
      <c r="BV11" s="385">
        <v>91970</v>
      </c>
      <c r="BW11" s="386"/>
      <c r="BX11" s="386"/>
      <c r="BY11" s="386"/>
      <c r="BZ11" s="386"/>
      <c r="CA11" s="386"/>
      <c r="CB11" s="386"/>
      <c r="CC11" s="387"/>
      <c r="CD11" s="394" t="s">
        <v>113</v>
      </c>
      <c r="CE11" s="395"/>
      <c r="CF11" s="395"/>
      <c r="CG11" s="395"/>
      <c r="CH11" s="395"/>
      <c r="CI11" s="395"/>
      <c r="CJ11" s="395"/>
      <c r="CK11" s="395"/>
      <c r="CL11" s="395"/>
      <c r="CM11" s="395"/>
      <c r="CN11" s="395"/>
      <c r="CO11" s="395"/>
      <c r="CP11" s="395"/>
      <c r="CQ11" s="395"/>
      <c r="CR11" s="395"/>
      <c r="CS11" s="396"/>
      <c r="CT11" s="494" t="s">
        <v>114</v>
      </c>
      <c r="CU11" s="495"/>
      <c r="CV11" s="495"/>
      <c r="CW11" s="495"/>
      <c r="CX11" s="495"/>
      <c r="CY11" s="495"/>
      <c r="CZ11" s="495"/>
      <c r="DA11" s="496"/>
      <c r="DB11" s="494" t="s">
        <v>114</v>
      </c>
      <c r="DC11" s="495"/>
      <c r="DD11" s="495"/>
      <c r="DE11" s="495"/>
      <c r="DF11" s="495"/>
      <c r="DG11" s="495"/>
      <c r="DH11" s="495"/>
      <c r="DI11" s="496"/>
      <c r="DJ11" s="139"/>
      <c r="DK11" s="139"/>
      <c r="DL11" s="139"/>
      <c r="DM11" s="139"/>
      <c r="DN11" s="139"/>
      <c r="DO11" s="139"/>
    </row>
    <row r="12" spans="1:119" ht="18.75" customHeight="1">
      <c r="A12" s="140"/>
      <c r="B12" s="497" t="s">
        <v>115</v>
      </c>
      <c r="C12" s="498"/>
      <c r="D12" s="498"/>
      <c r="E12" s="498"/>
      <c r="F12" s="498"/>
      <c r="G12" s="498"/>
      <c r="H12" s="498"/>
      <c r="I12" s="498"/>
      <c r="J12" s="498"/>
      <c r="K12" s="499"/>
      <c r="L12" s="506" t="s">
        <v>116</v>
      </c>
      <c r="M12" s="507"/>
      <c r="N12" s="507"/>
      <c r="O12" s="507"/>
      <c r="P12" s="507"/>
      <c r="Q12" s="508"/>
      <c r="R12" s="509">
        <v>41802</v>
      </c>
      <c r="S12" s="510"/>
      <c r="T12" s="510"/>
      <c r="U12" s="510"/>
      <c r="V12" s="511"/>
      <c r="W12" s="512" t="s">
        <v>1</v>
      </c>
      <c r="X12" s="443"/>
      <c r="Y12" s="443"/>
      <c r="Z12" s="443"/>
      <c r="AA12" s="443"/>
      <c r="AB12" s="513"/>
      <c r="AC12" s="442" t="s">
        <v>117</v>
      </c>
      <c r="AD12" s="443"/>
      <c r="AE12" s="443"/>
      <c r="AF12" s="443"/>
      <c r="AG12" s="513"/>
      <c r="AH12" s="442" t="s">
        <v>118</v>
      </c>
      <c r="AI12" s="443"/>
      <c r="AJ12" s="443"/>
      <c r="AK12" s="443"/>
      <c r="AL12" s="514"/>
      <c r="AM12" s="454" t="s">
        <v>119</v>
      </c>
      <c r="AN12" s="359"/>
      <c r="AO12" s="359"/>
      <c r="AP12" s="359"/>
      <c r="AQ12" s="359"/>
      <c r="AR12" s="359"/>
      <c r="AS12" s="359"/>
      <c r="AT12" s="360"/>
      <c r="AU12" s="442" t="s">
        <v>120</v>
      </c>
      <c r="AV12" s="443"/>
      <c r="AW12" s="443"/>
      <c r="AX12" s="443"/>
      <c r="AY12" s="365" t="s">
        <v>121</v>
      </c>
      <c r="AZ12" s="366"/>
      <c r="BA12" s="366"/>
      <c r="BB12" s="366"/>
      <c r="BC12" s="366"/>
      <c r="BD12" s="366"/>
      <c r="BE12" s="366"/>
      <c r="BF12" s="366"/>
      <c r="BG12" s="366"/>
      <c r="BH12" s="366"/>
      <c r="BI12" s="366"/>
      <c r="BJ12" s="366"/>
      <c r="BK12" s="366"/>
      <c r="BL12" s="366"/>
      <c r="BM12" s="367"/>
      <c r="BN12" s="385" t="s">
        <v>122</v>
      </c>
      <c r="BO12" s="386"/>
      <c r="BP12" s="386"/>
      <c r="BQ12" s="386"/>
      <c r="BR12" s="386"/>
      <c r="BS12" s="386"/>
      <c r="BT12" s="386"/>
      <c r="BU12" s="387"/>
      <c r="BV12" s="385" t="s">
        <v>122</v>
      </c>
      <c r="BW12" s="386"/>
      <c r="BX12" s="386"/>
      <c r="BY12" s="386"/>
      <c r="BZ12" s="386"/>
      <c r="CA12" s="386"/>
      <c r="CB12" s="386"/>
      <c r="CC12" s="387"/>
      <c r="CD12" s="394" t="s">
        <v>123</v>
      </c>
      <c r="CE12" s="395"/>
      <c r="CF12" s="395"/>
      <c r="CG12" s="395"/>
      <c r="CH12" s="395"/>
      <c r="CI12" s="395"/>
      <c r="CJ12" s="395"/>
      <c r="CK12" s="395"/>
      <c r="CL12" s="395"/>
      <c r="CM12" s="395"/>
      <c r="CN12" s="395"/>
      <c r="CO12" s="395"/>
      <c r="CP12" s="395"/>
      <c r="CQ12" s="395"/>
      <c r="CR12" s="395"/>
      <c r="CS12" s="396"/>
      <c r="CT12" s="494" t="s">
        <v>122</v>
      </c>
      <c r="CU12" s="495"/>
      <c r="CV12" s="495"/>
      <c r="CW12" s="495"/>
      <c r="CX12" s="495"/>
      <c r="CY12" s="495"/>
      <c r="CZ12" s="495"/>
      <c r="DA12" s="496"/>
      <c r="DB12" s="494" t="s">
        <v>122</v>
      </c>
      <c r="DC12" s="495"/>
      <c r="DD12" s="495"/>
      <c r="DE12" s="495"/>
      <c r="DF12" s="495"/>
      <c r="DG12" s="495"/>
      <c r="DH12" s="495"/>
      <c r="DI12" s="496"/>
      <c r="DJ12" s="139"/>
      <c r="DK12" s="139"/>
      <c r="DL12" s="139"/>
      <c r="DM12" s="139"/>
      <c r="DN12" s="139"/>
      <c r="DO12" s="139"/>
    </row>
    <row r="13" spans="1:119" ht="18.75" customHeight="1">
      <c r="A13" s="140"/>
      <c r="B13" s="500"/>
      <c r="C13" s="501"/>
      <c r="D13" s="501"/>
      <c r="E13" s="501"/>
      <c r="F13" s="501"/>
      <c r="G13" s="501"/>
      <c r="H13" s="501"/>
      <c r="I13" s="501"/>
      <c r="J13" s="501"/>
      <c r="K13" s="502"/>
      <c r="L13" s="150"/>
      <c r="M13" s="483" t="s">
        <v>124</v>
      </c>
      <c r="N13" s="484"/>
      <c r="O13" s="484"/>
      <c r="P13" s="484"/>
      <c r="Q13" s="485"/>
      <c r="R13" s="486">
        <v>41448</v>
      </c>
      <c r="S13" s="487"/>
      <c r="T13" s="487"/>
      <c r="U13" s="487"/>
      <c r="V13" s="488"/>
      <c r="W13" s="474" t="s">
        <v>125</v>
      </c>
      <c r="X13" s="398"/>
      <c r="Y13" s="398"/>
      <c r="Z13" s="398"/>
      <c r="AA13" s="398"/>
      <c r="AB13" s="399"/>
      <c r="AC13" s="361">
        <v>828</v>
      </c>
      <c r="AD13" s="362"/>
      <c r="AE13" s="362"/>
      <c r="AF13" s="362"/>
      <c r="AG13" s="363"/>
      <c r="AH13" s="361">
        <v>855</v>
      </c>
      <c r="AI13" s="362"/>
      <c r="AJ13" s="362"/>
      <c r="AK13" s="362"/>
      <c r="AL13" s="364"/>
      <c r="AM13" s="454" t="s">
        <v>126</v>
      </c>
      <c r="AN13" s="359"/>
      <c r="AO13" s="359"/>
      <c r="AP13" s="359"/>
      <c r="AQ13" s="359"/>
      <c r="AR13" s="359"/>
      <c r="AS13" s="359"/>
      <c r="AT13" s="360"/>
      <c r="AU13" s="442" t="s">
        <v>127</v>
      </c>
      <c r="AV13" s="443"/>
      <c r="AW13" s="443"/>
      <c r="AX13" s="443"/>
      <c r="AY13" s="365" t="s">
        <v>128</v>
      </c>
      <c r="AZ13" s="366"/>
      <c r="BA13" s="366"/>
      <c r="BB13" s="366"/>
      <c r="BC13" s="366"/>
      <c r="BD13" s="366"/>
      <c r="BE13" s="366"/>
      <c r="BF13" s="366"/>
      <c r="BG13" s="366"/>
      <c r="BH13" s="366"/>
      <c r="BI13" s="366"/>
      <c r="BJ13" s="366"/>
      <c r="BK13" s="366"/>
      <c r="BL13" s="366"/>
      <c r="BM13" s="367"/>
      <c r="BN13" s="385">
        <v>170321</v>
      </c>
      <c r="BO13" s="386"/>
      <c r="BP13" s="386"/>
      <c r="BQ13" s="386"/>
      <c r="BR13" s="386"/>
      <c r="BS13" s="386"/>
      <c r="BT13" s="386"/>
      <c r="BU13" s="387"/>
      <c r="BV13" s="385">
        <v>139257</v>
      </c>
      <c r="BW13" s="386"/>
      <c r="BX13" s="386"/>
      <c r="BY13" s="386"/>
      <c r="BZ13" s="386"/>
      <c r="CA13" s="386"/>
      <c r="CB13" s="386"/>
      <c r="CC13" s="387"/>
      <c r="CD13" s="394" t="s">
        <v>129</v>
      </c>
      <c r="CE13" s="395"/>
      <c r="CF13" s="395"/>
      <c r="CG13" s="395"/>
      <c r="CH13" s="395"/>
      <c r="CI13" s="395"/>
      <c r="CJ13" s="395"/>
      <c r="CK13" s="395"/>
      <c r="CL13" s="395"/>
      <c r="CM13" s="395"/>
      <c r="CN13" s="395"/>
      <c r="CO13" s="395"/>
      <c r="CP13" s="395"/>
      <c r="CQ13" s="395"/>
      <c r="CR13" s="395"/>
      <c r="CS13" s="396"/>
      <c r="CT13" s="355">
        <v>13.4</v>
      </c>
      <c r="CU13" s="356"/>
      <c r="CV13" s="356"/>
      <c r="CW13" s="356"/>
      <c r="CX13" s="356"/>
      <c r="CY13" s="356"/>
      <c r="CZ13" s="356"/>
      <c r="DA13" s="357"/>
      <c r="DB13" s="355">
        <v>14.8</v>
      </c>
      <c r="DC13" s="356"/>
      <c r="DD13" s="356"/>
      <c r="DE13" s="356"/>
      <c r="DF13" s="356"/>
      <c r="DG13" s="356"/>
      <c r="DH13" s="356"/>
      <c r="DI13" s="357"/>
      <c r="DJ13" s="139"/>
      <c r="DK13" s="139"/>
      <c r="DL13" s="139"/>
      <c r="DM13" s="139"/>
      <c r="DN13" s="139"/>
      <c r="DO13" s="139"/>
    </row>
    <row r="14" spans="1:119" ht="18.75" customHeight="1" thickBot="1">
      <c r="A14" s="140"/>
      <c r="B14" s="500"/>
      <c r="C14" s="501"/>
      <c r="D14" s="501"/>
      <c r="E14" s="501"/>
      <c r="F14" s="501"/>
      <c r="G14" s="501"/>
      <c r="H14" s="501"/>
      <c r="I14" s="501"/>
      <c r="J14" s="501"/>
      <c r="K14" s="502"/>
      <c r="L14" s="476" t="s">
        <v>130</v>
      </c>
      <c r="M14" s="515"/>
      <c r="N14" s="515"/>
      <c r="O14" s="515"/>
      <c r="P14" s="515"/>
      <c r="Q14" s="516"/>
      <c r="R14" s="486">
        <v>41944</v>
      </c>
      <c r="S14" s="487"/>
      <c r="T14" s="487"/>
      <c r="U14" s="487"/>
      <c r="V14" s="488"/>
      <c r="W14" s="489"/>
      <c r="X14" s="401"/>
      <c r="Y14" s="401"/>
      <c r="Z14" s="401"/>
      <c r="AA14" s="401"/>
      <c r="AB14" s="402"/>
      <c r="AC14" s="479">
        <v>4</v>
      </c>
      <c r="AD14" s="480"/>
      <c r="AE14" s="480"/>
      <c r="AF14" s="480"/>
      <c r="AG14" s="481"/>
      <c r="AH14" s="479">
        <v>4</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131</v>
      </c>
      <c r="CE14" s="392"/>
      <c r="CF14" s="392"/>
      <c r="CG14" s="392"/>
      <c r="CH14" s="392"/>
      <c r="CI14" s="392"/>
      <c r="CJ14" s="392"/>
      <c r="CK14" s="392"/>
      <c r="CL14" s="392"/>
      <c r="CM14" s="392"/>
      <c r="CN14" s="392"/>
      <c r="CO14" s="392"/>
      <c r="CP14" s="392"/>
      <c r="CQ14" s="392"/>
      <c r="CR14" s="392"/>
      <c r="CS14" s="393"/>
      <c r="CT14" s="490">
        <v>110.3</v>
      </c>
      <c r="CU14" s="458"/>
      <c r="CV14" s="458"/>
      <c r="CW14" s="458"/>
      <c r="CX14" s="458"/>
      <c r="CY14" s="458"/>
      <c r="CZ14" s="458"/>
      <c r="DA14" s="459"/>
      <c r="DB14" s="490">
        <v>122.1</v>
      </c>
      <c r="DC14" s="458"/>
      <c r="DD14" s="458"/>
      <c r="DE14" s="458"/>
      <c r="DF14" s="458"/>
      <c r="DG14" s="458"/>
      <c r="DH14" s="458"/>
      <c r="DI14" s="459"/>
      <c r="DJ14" s="139"/>
      <c r="DK14" s="139"/>
      <c r="DL14" s="139"/>
      <c r="DM14" s="139"/>
      <c r="DN14" s="139"/>
      <c r="DO14" s="139"/>
    </row>
    <row r="15" spans="1:119" ht="18.75" customHeight="1">
      <c r="A15" s="140"/>
      <c r="B15" s="500"/>
      <c r="C15" s="501"/>
      <c r="D15" s="501"/>
      <c r="E15" s="501"/>
      <c r="F15" s="501"/>
      <c r="G15" s="501"/>
      <c r="H15" s="501"/>
      <c r="I15" s="501"/>
      <c r="J15" s="501"/>
      <c r="K15" s="502"/>
      <c r="L15" s="150"/>
      <c r="M15" s="483" t="s">
        <v>124</v>
      </c>
      <c r="N15" s="484"/>
      <c r="O15" s="484"/>
      <c r="P15" s="484"/>
      <c r="Q15" s="485"/>
      <c r="R15" s="486">
        <v>41651</v>
      </c>
      <c r="S15" s="487"/>
      <c r="T15" s="487"/>
      <c r="U15" s="487"/>
      <c r="V15" s="488"/>
      <c r="W15" s="474" t="s">
        <v>132</v>
      </c>
      <c r="X15" s="398"/>
      <c r="Y15" s="398"/>
      <c r="Z15" s="398"/>
      <c r="AA15" s="398"/>
      <c r="AB15" s="399"/>
      <c r="AC15" s="361">
        <v>9056</v>
      </c>
      <c r="AD15" s="362"/>
      <c r="AE15" s="362"/>
      <c r="AF15" s="362"/>
      <c r="AG15" s="363"/>
      <c r="AH15" s="361">
        <v>9150</v>
      </c>
      <c r="AI15" s="362"/>
      <c r="AJ15" s="362"/>
      <c r="AK15" s="362"/>
      <c r="AL15" s="364"/>
      <c r="AM15" s="454"/>
      <c r="AN15" s="359"/>
      <c r="AO15" s="359"/>
      <c r="AP15" s="359"/>
      <c r="AQ15" s="359"/>
      <c r="AR15" s="359"/>
      <c r="AS15" s="359"/>
      <c r="AT15" s="360"/>
      <c r="AU15" s="442"/>
      <c r="AV15" s="443"/>
      <c r="AW15" s="443"/>
      <c r="AX15" s="443"/>
      <c r="AY15" s="377" t="s">
        <v>133</v>
      </c>
      <c r="AZ15" s="378"/>
      <c r="BA15" s="378"/>
      <c r="BB15" s="378"/>
      <c r="BC15" s="378"/>
      <c r="BD15" s="378"/>
      <c r="BE15" s="378"/>
      <c r="BF15" s="378"/>
      <c r="BG15" s="378"/>
      <c r="BH15" s="378"/>
      <c r="BI15" s="378"/>
      <c r="BJ15" s="378"/>
      <c r="BK15" s="378"/>
      <c r="BL15" s="378"/>
      <c r="BM15" s="379"/>
      <c r="BN15" s="380">
        <v>6488794</v>
      </c>
      <c r="BO15" s="381"/>
      <c r="BP15" s="381"/>
      <c r="BQ15" s="381"/>
      <c r="BR15" s="381"/>
      <c r="BS15" s="381"/>
      <c r="BT15" s="381"/>
      <c r="BU15" s="382"/>
      <c r="BV15" s="380">
        <v>6377772</v>
      </c>
      <c r="BW15" s="381"/>
      <c r="BX15" s="381"/>
      <c r="BY15" s="381"/>
      <c r="BZ15" s="381"/>
      <c r="CA15" s="381"/>
      <c r="CB15" s="381"/>
      <c r="CC15" s="382"/>
      <c r="CD15" s="491" t="s">
        <v>134</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00"/>
      <c r="C16" s="501"/>
      <c r="D16" s="501"/>
      <c r="E16" s="501"/>
      <c r="F16" s="501"/>
      <c r="G16" s="501"/>
      <c r="H16" s="501"/>
      <c r="I16" s="501"/>
      <c r="J16" s="501"/>
      <c r="K16" s="502"/>
      <c r="L16" s="476" t="s">
        <v>135</v>
      </c>
      <c r="M16" s="477"/>
      <c r="N16" s="477"/>
      <c r="O16" s="477"/>
      <c r="P16" s="477"/>
      <c r="Q16" s="478"/>
      <c r="R16" s="471" t="s">
        <v>136</v>
      </c>
      <c r="S16" s="472"/>
      <c r="T16" s="472"/>
      <c r="U16" s="472"/>
      <c r="V16" s="473"/>
      <c r="W16" s="489"/>
      <c r="X16" s="401"/>
      <c r="Y16" s="401"/>
      <c r="Z16" s="401"/>
      <c r="AA16" s="401"/>
      <c r="AB16" s="402"/>
      <c r="AC16" s="479">
        <v>43.6</v>
      </c>
      <c r="AD16" s="480"/>
      <c r="AE16" s="480"/>
      <c r="AF16" s="480"/>
      <c r="AG16" s="481"/>
      <c r="AH16" s="479">
        <v>43</v>
      </c>
      <c r="AI16" s="480"/>
      <c r="AJ16" s="480"/>
      <c r="AK16" s="480"/>
      <c r="AL16" s="482"/>
      <c r="AM16" s="454"/>
      <c r="AN16" s="359"/>
      <c r="AO16" s="359"/>
      <c r="AP16" s="359"/>
      <c r="AQ16" s="359"/>
      <c r="AR16" s="359"/>
      <c r="AS16" s="359"/>
      <c r="AT16" s="360"/>
      <c r="AU16" s="442"/>
      <c r="AV16" s="443"/>
      <c r="AW16" s="443"/>
      <c r="AX16" s="443"/>
      <c r="AY16" s="365" t="s">
        <v>137</v>
      </c>
      <c r="AZ16" s="366"/>
      <c r="BA16" s="366"/>
      <c r="BB16" s="366"/>
      <c r="BC16" s="366"/>
      <c r="BD16" s="366"/>
      <c r="BE16" s="366"/>
      <c r="BF16" s="366"/>
      <c r="BG16" s="366"/>
      <c r="BH16" s="366"/>
      <c r="BI16" s="366"/>
      <c r="BJ16" s="366"/>
      <c r="BK16" s="366"/>
      <c r="BL16" s="366"/>
      <c r="BM16" s="367"/>
      <c r="BN16" s="385">
        <v>9398866</v>
      </c>
      <c r="BO16" s="386"/>
      <c r="BP16" s="386"/>
      <c r="BQ16" s="386"/>
      <c r="BR16" s="386"/>
      <c r="BS16" s="386"/>
      <c r="BT16" s="386"/>
      <c r="BU16" s="387"/>
      <c r="BV16" s="385">
        <v>9244530</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c r="A17" s="140"/>
      <c r="B17" s="503"/>
      <c r="C17" s="504"/>
      <c r="D17" s="504"/>
      <c r="E17" s="504"/>
      <c r="F17" s="504"/>
      <c r="G17" s="504"/>
      <c r="H17" s="504"/>
      <c r="I17" s="504"/>
      <c r="J17" s="504"/>
      <c r="K17" s="505"/>
      <c r="L17" s="155"/>
      <c r="M17" s="468" t="s">
        <v>138</v>
      </c>
      <c r="N17" s="469"/>
      <c r="O17" s="469"/>
      <c r="P17" s="469"/>
      <c r="Q17" s="470"/>
      <c r="R17" s="471" t="s">
        <v>139</v>
      </c>
      <c r="S17" s="472"/>
      <c r="T17" s="472"/>
      <c r="U17" s="472"/>
      <c r="V17" s="473"/>
      <c r="W17" s="474" t="s">
        <v>140</v>
      </c>
      <c r="X17" s="398"/>
      <c r="Y17" s="398"/>
      <c r="Z17" s="398"/>
      <c r="AA17" s="398"/>
      <c r="AB17" s="399"/>
      <c r="AC17" s="361">
        <v>10876</v>
      </c>
      <c r="AD17" s="362"/>
      <c r="AE17" s="362"/>
      <c r="AF17" s="362"/>
      <c r="AG17" s="363"/>
      <c r="AH17" s="361">
        <v>11288</v>
      </c>
      <c r="AI17" s="362"/>
      <c r="AJ17" s="362"/>
      <c r="AK17" s="362"/>
      <c r="AL17" s="364"/>
      <c r="AM17" s="454"/>
      <c r="AN17" s="359"/>
      <c r="AO17" s="359"/>
      <c r="AP17" s="359"/>
      <c r="AQ17" s="359"/>
      <c r="AR17" s="359"/>
      <c r="AS17" s="359"/>
      <c r="AT17" s="360"/>
      <c r="AU17" s="442"/>
      <c r="AV17" s="443"/>
      <c r="AW17" s="443"/>
      <c r="AX17" s="443"/>
      <c r="AY17" s="365" t="s">
        <v>141</v>
      </c>
      <c r="AZ17" s="366"/>
      <c r="BA17" s="366"/>
      <c r="BB17" s="366"/>
      <c r="BC17" s="366"/>
      <c r="BD17" s="366"/>
      <c r="BE17" s="366"/>
      <c r="BF17" s="366"/>
      <c r="BG17" s="366"/>
      <c r="BH17" s="366"/>
      <c r="BI17" s="366"/>
      <c r="BJ17" s="366"/>
      <c r="BK17" s="366"/>
      <c r="BL17" s="366"/>
      <c r="BM17" s="367"/>
      <c r="BN17" s="385">
        <v>8317233</v>
      </c>
      <c r="BO17" s="386"/>
      <c r="BP17" s="386"/>
      <c r="BQ17" s="386"/>
      <c r="BR17" s="386"/>
      <c r="BS17" s="386"/>
      <c r="BT17" s="386"/>
      <c r="BU17" s="387"/>
      <c r="BV17" s="385">
        <v>8157900</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c r="A18" s="140"/>
      <c r="B18" s="447" t="s">
        <v>142</v>
      </c>
      <c r="C18" s="448"/>
      <c r="D18" s="448"/>
      <c r="E18" s="449"/>
      <c r="F18" s="449"/>
      <c r="G18" s="449"/>
      <c r="H18" s="449"/>
      <c r="I18" s="449"/>
      <c r="J18" s="449"/>
      <c r="K18" s="449"/>
      <c r="L18" s="450">
        <v>426.31</v>
      </c>
      <c r="M18" s="450"/>
      <c r="N18" s="450"/>
      <c r="O18" s="450"/>
      <c r="P18" s="450"/>
      <c r="Q18" s="450"/>
      <c r="R18" s="451"/>
      <c r="S18" s="451"/>
      <c r="T18" s="451"/>
      <c r="U18" s="451"/>
      <c r="V18" s="452"/>
      <c r="W18" s="466"/>
      <c r="X18" s="467"/>
      <c r="Y18" s="467"/>
      <c r="Z18" s="467"/>
      <c r="AA18" s="467"/>
      <c r="AB18" s="475"/>
      <c r="AC18" s="349">
        <v>52.4</v>
      </c>
      <c r="AD18" s="350"/>
      <c r="AE18" s="350"/>
      <c r="AF18" s="350"/>
      <c r="AG18" s="453"/>
      <c r="AH18" s="349">
        <v>53</v>
      </c>
      <c r="AI18" s="350"/>
      <c r="AJ18" s="350"/>
      <c r="AK18" s="350"/>
      <c r="AL18" s="351"/>
      <c r="AM18" s="454"/>
      <c r="AN18" s="359"/>
      <c r="AO18" s="359"/>
      <c r="AP18" s="359"/>
      <c r="AQ18" s="359"/>
      <c r="AR18" s="359"/>
      <c r="AS18" s="359"/>
      <c r="AT18" s="360"/>
      <c r="AU18" s="442"/>
      <c r="AV18" s="443"/>
      <c r="AW18" s="443"/>
      <c r="AX18" s="443"/>
      <c r="AY18" s="365" t="s">
        <v>143</v>
      </c>
      <c r="AZ18" s="366"/>
      <c r="BA18" s="366"/>
      <c r="BB18" s="366"/>
      <c r="BC18" s="366"/>
      <c r="BD18" s="366"/>
      <c r="BE18" s="366"/>
      <c r="BF18" s="366"/>
      <c r="BG18" s="366"/>
      <c r="BH18" s="366"/>
      <c r="BI18" s="366"/>
      <c r="BJ18" s="366"/>
      <c r="BK18" s="366"/>
      <c r="BL18" s="366"/>
      <c r="BM18" s="367"/>
      <c r="BN18" s="385">
        <v>10925615</v>
      </c>
      <c r="BO18" s="386"/>
      <c r="BP18" s="386"/>
      <c r="BQ18" s="386"/>
      <c r="BR18" s="386"/>
      <c r="BS18" s="386"/>
      <c r="BT18" s="386"/>
      <c r="BU18" s="387"/>
      <c r="BV18" s="385">
        <v>10880800</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c r="A19" s="140"/>
      <c r="B19" s="447" t="s">
        <v>144</v>
      </c>
      <c r="C19" s="448"/>
      <c r="D19" s="448"/>
      <c r="E19" s="449"/>
      <c r="F19" s="449"/>
      <c r="G19" s="449"/>
      <c r="H19" s="449"/>
      <c r="I19" s="449"/>
      <c r="J19" s="449"/>
      <c r="K19" s="449"/>
      <c r="L19" s="455">
        <v>96</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145</v>
      </c>
      <c r="AZ19" s="366"/>
      <c r="BA19" s="366"/>
      <c r="BB19" s="366"/>
      <c r="BC19" s="366"/>
      <c r="BD19" s="366"/>
      <c r="BE19" s="366"/>
      <c r="BF19" s="366"/>
      <c r="BG19" s="366"/>
      <c r="BH19" s="366"/>
      <c r="BI19" s="366"/>
      <c r="BJ19" s="366"/>
      <c r="BK19" s="366"/>
      <c r="BL19" s="366"/>
      <c r="BM19" s="367"/>
      <c r="BN19" s="385">
        <v>14542811</v>
      </c>
      <c r="BO19" s="386"/>
      <c r="BP19" s="386"/>
      <c r="BQ19" s="386"/>
      <c r="BR19" s="386"/>
      <c r="BS19" s="386"/>
      <c r="BT19" s="386"/>
      <c r="BU19" s="387"/>
      <c r="BV19" s="385">
        <v>14687074</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c r="A20" s="140"/>
      <c r="B20" s="447" t="s">
        <v>146</v>
      </c>
      <c r="C20" s="448"/>
      <c r="D20" s="448"/>
      <c r="E20" s="449"/>
      <c r="F20" s="449"/>
      <c r="G20" s="449"/>
      <c r="H20" s="449"/>
      <c r="I20" s="449"/>
      <c r="J20" s="449"/>
      <c r="K20" s="449"/>
      <c r="L20" s="455">
        <v>14793</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c r="A21" s="140"/>
      <c r="B21" s="444" t="s">
        <v>147</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c r="A22" s="140"/>
      <c r="B22" s="414" t="s">
        <v>148</v>
      </c>
      <c r="C22" s="415"/>
      <c r="D22" s="416"/>
      <c r="E22" s="423" t="s">
        <v>1</v>
      </c>
      <c r="F22" s="398"/>
      <c r="G22" s="398"/>
      <c r="H22" s="398"/>
      <c r="I22" s="398"/>
      <c r="J22" s="398"/>
      <c r="K22" s="399"/>
      <c r="L22" s="423" t="s">
        <v>149</v>
      </c>
      <c r="M22" s="398"/>
      <c r="N22" s="398"/>
      <c r="O22" s="398"/>
      <c r="P22" s="399"/>
      <c r="Q22" s="408" t="s">
        <v>150</v>
      </c>
      <c r="R22" s="409"/>
      <c r="S22" s="409"/>
      <c r="T22" s="409"/>
      <c r="U22" s="409"/>
      <c r="V22" s="424"/>
      <c r="W22" s="426" t="s">
        <v>151</v>
      </c>
      <c r="X22" s="415"/>
      <c r="Y22" s="416"/>
      <c r="Z22" s="423" t="s">
        <v>1</v>
      </c>
      <c r="AA22" s="398"/>
      <c r="AB22" s="398"/>
      <c r="AC22" s="398"/>
      <c r="AD22" s="398"/>
      <c r="AE22" s="398"/>
      <c r="AF22" s="398"/>
      <c r="AG22" s="399"/>
      <c r="AH22" s="397" t="s">
        <v>152</v>
      </c>
      <c r="AI22" s="398"/>
      <c r="AJ22" s="398"/>
      <c r="AK22" s="398"/>
      <c r="AL22" s="399"/>
      <c r="AM22" s="397" t="s">
        <v>153</v>
      </c>
      <c r="AN22" s="403"/>
      <c r="AO22" s="403"/>
      <c r="AP22" s="403"/>
      <c r="AQ22" s="403"/>
      <c r="AR22" s="404"/>
      <c r="AS22" s="408" t="s">
        <v>150</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154</v>
      </c>
      <c r="AZ23" s="378"/>
      <c r="BA23" s="378"/>
      <c r="BB23" s="378"/>
      <c r="BC23" s="378"/>
      <c r="BD23" s="378"/>
      <c r="BE23" s="378"/>
      <c r="BF23" s="378"/>
      <c r="BG23" s="378"/>
      <c r="BH23" s="378"/>
      <c r="BI23" s="378"/>
      <c r="BJ23" s="378"/>
      <c r="BK23" s="378"/>
      <c r="BL23" s="378"/>
      <c r="BM23" s="379"/>
      <c r="BN23" s="385">
        <v>30233021</v>
      </c>
      <c r="BO23" s="386"/>
      <c r="BP23" s="386"/>
      <c r="BQ23" s="386"/>
      <c r="BR23" s="386"/>
      <c r="BS23" s="386"/>
      <c r="BT23" s="386"/>
      <c r="BU23" s="387"/>
      <c r="BV23" s="385">
        <v>30628745</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c r="A24" s="140"/>
      <c r="B24" s="417"/>
      <c r="C24" s="418"/>
      <c r="D24" s="419"/>
      <c r="E24" s="358" t="s">
        <v>155</v>
      </c>
      <c r="F24" s="359"/>
      <c r="G24" s="359"/>
      <c r="H24" s="359"/>
      <c r="I24" s="359"/>
      <c r="J24" s="359"/>
      <c r="K24" s="360"/>
      <c r="L24" s="361">
        <v>1</v>
      </c>
      <c r="M24" s="362"/>
      <c r="N24" s="362"/>
      <c r="O24" s="362"/>
      <c r="P24" s="363"/>
      <c r="Q24" s="361">
        <v>9200</v>
      </c>
      <c r="R24" s="362"/>
      <c r="S24" s="362"/>
      <c r="T24" s="362"/>
      <c r="U24" s="362"/>
      <c r="V24" s="363"/>
      <c r="W24" s="427"/>
      <c r="X24" s="418"/>
      <c r="Y24" s="419"/>
      <c r="Z24" s="358" t="s">
        <v>156</v>
      </c>
      <c r="AA24" s="359"/>
      <c r="AB24" s="359"/>
      <c r="AC24" s="359"/>
      <c r="AD24" s="359"/>
      <c r="AE24" s="359"/>
      <c r="AF24" s="359"/>
      <c r="AG24" s="360"/>
      <c r="AH24" s="361">
        <v>333</v>
      </c>
      <c r="AI24" s="362"/>
      <c r="AJ24" s="362"/>
      <c r="AK24" s="362"/>
      <c r="AL24" s="363"/>
      <c r="AM24" s="361">
        <v>979020</v>
      </c>
      <c r="AN24" s="362"/>
      <c r="AO24" s="362"/>
      <c r="AP24" s="362"/>
      <c r="AQ24" s="362"/>
      <c r="AR24" s="363"/>
      <c r="AS24" s="361">
        <v>2940</v>
      </c>
      <c r="AT24" s="362"/>
      <c r="AU24" s="362"/>
      <c r="AV24" s="362"/>
      <c r="AW24" s="362"/>
      <c r="AX24" s="364"/>
      <c r="AY24" s="352" t="s">
        <v>157</v>
      </c>
      <c r="AZ24" s="353"/>
      <c r="BA24" s="353"/>
      <c r="BB24" s="353"/>
      <c r="BC24" s="353"/>
      <c r="BD24" s="353"/>
      <c r="BE24" s="353"/>
      <c r="BF24" s="353"/>
      <c r="BG24" s="353"/>
      <c r="BH24" s="353"/>
      <c r="BI24" s="353"/>
      <c r="BJ24" s="353"/>
      <c r="BK24" s="353"/>
      <c r="BL24" s="353"/>
      <c r="BM24" s="354"/>
      <c r="BN24" s="385">
        <v>13122226</v>
      </c>
      <c r="BO24" s="386"/>
      <c r="BP24" s="386"/>
      <c r="BQ24" s="386"/>
      <c r="BR24" s="386"/>
      <c r="BS24" s="386"/>
      <c r="BT24" s="386"/>
      <c r="BU24" s="387"/>
      <c r="BV24" s="385">
        <v>14016510</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c r="A25" s="140"/>
      <c r="B25" s="417"/>
      <c r="C25" s="418"/>
      <c r="D25" s="419"/>
      <c r="E25" s="358" t="s">
        <v>158</v>
      </c>
      <c r="F25" s="359"/>
      <c r="G25" s="359"/>
      <c r="H25" s="359"/>
      <c r="I25" s="359"/>
      <c r="J25" s="359"/>
      <c r="K25" s="360"/>
      <c r="L25" s="361">
        <v>1</v>
      </c>
      <c r="M25" s="362"/>
      <c r="N25" s="362"/>
      <c r="O25" s="362"/>
      <c r="P25" s="363"/>
      <c r="Q25" s="361">
        <v>7340</v>
      </c>
      <c r="R25" s="362"/>
      <c r="S25" s="362"/>
      <c r="T25" s="362"/>
      <c r="U25" s="362"/>
      <c r="V25" s="363"/>
      <c r="W25" s="427"/>
      <c r="X25" s="418"/>
      <c r="Y25" s="419"/>
      <c r="Z25" s="358" t="s">
        <v>159</v>
      </c>
      <c r="AA25" s="359"/>
      <c r="AB25" s="359"/>
      <c r="AC25" s="359"/>
      <c r="AD25" s="359"/>
      <c r="AE25" s="359"/>
      <c r="AF25" s="359"/>
      <c r="AG25" s="360"/>
      <c r="AH25" s="361" t="s">
        <v>122</v>
      </c>
      <c r="AI25" s="362"/>
      <c r="AJ25" s="362"/>
      <c r="AK25" s="362"/>
      <c r="AL25" s="363"/>
      <c r="AM25" s="361" t="s">
        <v>122</v>
      </c>
      <c r="AN25" s="362"/>
      <c r="AO25" s="362"/>
      <c r="AP25" s="362"/>
      <c r="AQ25" s="362"/>
      <c r="AR25" s="363"/>
      <c r="AS25" s="361" t="s">
        <v>122</v>
      </c>
      <c r="AT25" s="362"/>
      <c r="AU25" s="362"/>
      <c r="AV25" s="362"/>
      <c r="AW25" s="362"/>
      <c r="AX25" s="364"/>
      <c r="AY25" s="377" t="s">
        <v>160</v>
      </c>
      <c r="AZ25" s="378"/>
      <c r="BA25" s="378"/>
      <c r="BB25" s="378"/>
      <c r="BC25" s="378"/>
      <c r="BD25" s="378"/>
      <c r="BE25" s="378"/>
      <c r="BF25" s="378"/>
      <c r="BG25" s="378"/>
      <c r="BH25" s="378"/>
      <c r="BI25" s="378"/>
      <c r="BJ25" s="378"/>
      <c r="BK25" s="378"/>
      <c r="BL25" s="378"/>
      <c r="BM25" s="379"/>
      <c r="BN25" s="380">
        <v>855591</v>
      </c>
      <c r="BO25" s="381"/>
      <c r="BP25" s="381"/>
      <c r="BQ25" s="381"/>
      <c r="BR25" s="381"/>
      <c r="BS25" s="381"/>
      <c r="BT25" s="381"/>
      <c r="BU25" s="382"/>
      <c r="BV25" s="380">
        <v>668393</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c r="A26" s="140"/>
      <c r="B26" s="417"/>
      <c r="C26" s="418"/>
      <c r="D26" s="419"/>
      <c r="E26" s="358" t="s">
        <v>161</v>
      </c>
      <c r="F26" s="359"/>
      <c r="G26" s="359"/>
      <c r="H26" s="359"/>
      <c r="I26" s="359"/>
      <c r="J26" s="359"/>
      <c r="K26" s="360"/>
      <c r="L26" s="361">
        <v>1</v>
      </c>
      <c r="M26" s="362"/>
      <c r="N26" s="362"/>
      <c r="O26" s="362"/>
      <c r="P26" s="363"/>
      <c r="Q26" s="361">
        <v>6210</v>
      </c>
      <c r="R26" s="362"/>
      <c r="S26" s="362"/>
      <c r="T26" s="362"/>
      <c r="U26" s="362"/>
      <c r="V26" s="363"/>
      <c r="W26" s="427"/>
      <c r="X26" s="418"/>
      <c r="Y26" s="419"/>
      <c r="Z26" s="358" t="s">
        <v>162</v>
      </c>
      <c r="AA26" s="440"/>
      <c r="AB26" s="440"/>
      <c r="AC26" s="440"/>
      <c r="AD26" s="440"/>
      <c r="AE26" s="440"/>
      <c r="AF26" s="440"/>
      <c r="AG26" s="441"/>
      <c r="AH26" s="361">
        <v>35</v>
      </c>
      <c r="AI26" s="362"/>
      <c r="AJ26" s="362"/>
      <c r="AK26" s="362"/>
      <c r="AL26" s="363"/>
      <c r="AM26" s="361">
        <v>101500</v>
      </c>
      <c r="AN26" s="362"/>
      <c r="AO26" s="362"/>
      <c r="AP26" s="362"/>
      <c r="AQ26" s="362"/>
      <c r="AR26" s="363"/>
      <c r="AS26" s="361">
        <v>2900</v>
      </c>
      <c r="AT26" s="362"/>
      <c r="AU26" s="362"/>
      <c r="AV26" s="362"/>
      <c r="AW26" s="362"/>
      <c r="AX26" s="364"/>
      <c r="AY26" s="394" t="s">
        <v>163</v>
      </c>
      <c r="AZ26" s="395"/>
      <c r="BA26" s="395"/>
      <c r="BB26" s="395"/>
      <c r="BC26" s="395"/>
      <c r="BD26" s="395"/>
      <c r="BE26" s="395"/>
      <c r="BF26" s="395"/>
      <c r="BG26" s="395"/>
      <c r="BH26" s="395"/>
      <c r="BI26" s="395"/>
      <c r="BJ26" s="395"/>
      <c r="BK26" s="395"/>
      <c r="BL26" s="395"/>
      <c r="BM26" s="396"/>
      <c r="BN26" s="385" t="s">
        <v>122</v>
      </c>
      <c r="BO26" s="386"/>
      <c r="BP26" s="386"/>
      <c r="BQ26" s="386"/>
      <c r="BR26" s="386"/>
      <c r="BS26" s="386"/>
      <c r="BT26" s="386"/>
      <c r="BU26" s="387"/>
      <c r="BV26" s="385" t="s">
        <v>122</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c r="A27" s="140"/>
      <c r="B27" s="417"/>
      <c r="C27" s="418"/>
      <c r="D27" s="419"/>
      <c r="E27" s="358" t="s">
        <v>164</v>
      </c>
      <c r="F27" s="359"/>
      <c r="G27" s="359"/>
      <c r="H27" s="359"/>
      <c r="I27" s="359"/>
      <c r="J27" s="359"/>
      <c r="K27" s="360"/>
      <c r="L27" s="361">
        <v>1</v>
      </c>
      <c r="M27" s="362"/>
      <c r="N27" s="362"/>
      <c r="O27" s="362"/>
      <c r="P27" s="363"/>
      <c r="Q27" s="361">
        <v>4540</v>
      </c>
      <c r="R27" s="362"/>
      <c r="S27" s="362"/>
      <c r="T27" s="362"/>
      <c r="U27" s="362"/>
      <c r="V27" s="363"/>
      <c r="W27" s="427"/>
      <c r="X27" s="418"/>
      <c r="Y27" s="419"/>
      <c r="Z27" s="358" t="s">
        <v>165</v>
      </c>
      <c r="AA27" s="359"/>
      <c r="AB27" s="359"/>
      <c r="AC27" s="359"/>
      <c r="AD27" s="359"/>
      <c r="AE27" s="359"/>
      <c r="AF27" s="359"/>
      <c r="AG27" s="360"/>
      <c r="AH27" s="361">
        <v>4</v>
      </c>
      <c r="AI27" s="362"/>
      <c r="AJ27" s="362"/>
      <c r="AK27" s="362"/>
      <c r="AL27" s="363"/>
      <c r="AM27" s="361">
        <v>12296</v>
      </c>
      <c r="AN27" s="362"/>
      <c r="AO27" s="362"/>
      <c r="AP27" s="362"/>
      <c r="AQ27" s="362"/>
      <c r="AR27" s="363"/>
      <c r="AS27" s="361">
        <v>3074</v>
      </c>
      <c r="AT27" s="362"/>
      <c r="AU27" s="362"/>
      <c r="AV27" s="362"/>
      <c r="AW27" s="362"/>
      <c r="AX27" s="364"/>
      <c r="AY27" s="391" t="s">
        <v>166</v>
      </c>
      <c r="AZ27" s="392"/>
      <c r="BA27" s="392"/>
      <c r="BB27" s="392"/>
      <c r="BC27" s="392"/>
      <c r="BD27" s="392"/>
      <c r="BE27" s="392"/>
      <c r="BF27" s="392"/>
      <c r="BG27" s="392"/>
      <c r="BH27" s="392"/>
      <c r="BI27" s="392"/>
      <c r="BJ27" s="392"/>
      <c r="BK27" s="392"/>
      <c r="BL27" s="392"/>
      <c r="BM27" s="393"/>
      <c r="BN27" s="388" t="s">
        <v>122</v>
      </c>
      <c r="BO27" s="389"/>
      <c r="BP27" s="389"/>
      <c r="BQ27" s="389"/>
      <c r="BR27" s="389"/>
      <c r="BS27" s="389"/>
      <c r="BT27" s="389"/>
      <c r="BU27" s="390"/>
      <c r="BV27" s="388" t="s">
        <v>122</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c r="A28" s="140"/>
      <c r="B28" s="417"/>
      <c r="C28" s="418"/>
      <c r="D28" s="419"/>
      <c r="E28" s="358" t="s">
        <v>167</v>
      </c>
      <c r="F28" s="359"/>
      <c r="G28" s="359"/>
      <c r="H28" s="359"/>
      <c r="I28" s="359"/>
      <c r="J28" s="359"/>
      <c r="K28" s="360"/>
      <c r="L28" s="361">
        <v>1</v>
      </c>
      <c r="M28" s="362"/>
      <c r="N28" s="362"/>
      <c r="O28" s="362"/>
      <c r="P28" s="363"/>
      <c r="Q28" s="361">
        <v>4000</v>
      </c>
      <c r="R28" s="362"/>
      <c r="S28" s="362"/>
      <c r="T28" s="362"/>
      <c r="U28" s="362"/>
      <c r="V28" s="363"/>
      <c r="W28" s="427"/>
      <c r="X28" s="418"/>
      <c r="Y28" s="419"/>
      <c r="Z28" s="358" t="s">
        <v>168</v>
      </c>
      <c r="AA28" s="359"/>
      <c r="AB28" s="359"/>
      <c r="AC28" s="359"/>
      <c r="AD28" s="359"/>
      <c r="AE28" s="359"/>
      <c r="AF28" s="359"/>
      <c r="AG28" s="360"/>
      <c r="AH28" s="361" t="s">
        <v>122</v>
      </c>
      <c r="AI28" s="362"/>
      <c r="AJ28" s="362"/>
      <c r="AK28" s="362"/>
      <c r="AL28" s="363"/>
      <c r="AM28" s="361" t="s">
        <v>122</v>
      </c>
      <c r="AN28" s="362"/>
      <c r="AO28" s="362"/>
      <c r="AP28" s="362"/>
      <c r="AQ28" s="362"/>
      <c r="AR28" s="363"/>
      <c r="AS28" s="361" t="s">
        <v>122</v>
      </c>
      <c r="AT28" s="362"/>
      <c r="AU28" s="362"/>
      <c r="AV28" s="362"/>
      <c r="AW28" s="362"/>
      <c r="AX28" s="364"/>
      <c r="AY28" s="368" t="s">
        <v>169</v>
      </c>
      <c r="AZ28" s="369"/>
      <c r="BA28" s="369"/>
      <c r="BB28" s="370"/>
      <c r="BC28" s="377" t="s">
        <v>170</v>
      </c>
      <c r="BD28" s="378"/>
      <c r="BE28" s="378"/>
      <c r="BF28" s="378"/>
      <c r="BG28" s="378"/>
      <c r="BH28" s="378"/>
      <c r="BI28" s="378"/>
      <c r="BJ28" s="378"/>
      <c r="BK28" s="378"/>
      <c r="BL28" s="378"/>
      <c r="BM28" s="379"/>
      <c r="BN28" s="380">
        <v>1641984</v>
      </c>
      <c r="BO28" s="381"/>
      <c r="BP28" s="381"/>
      <c r="BQ28" s="381"/>
      <c r="BR28" s="381"/>
      <c r="BS28" s="381"/>
      <c r="BT28" s="381"/>
      <c r="BU28" s="382"/>
      <c r="BV28" s="380">
        <v>1641016</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c r="A29" s="140"/>
      <c r="B29" s="417"/>
      <c r="C29" s="418"/>
      <c r="D29" s="419"/>
      <c r="E29" s="358" t="s">
        <v>171</v>
      </c>
      <c r="F29" s="359"/>
      <c r="G29" s="359"/>
      <c r="H29" s="359"/>
      <c r="I29" s="359"/>
      <c r="J29" s="359"/>
      <c r="K29" s="360"/>
      <c r="L29" s="361">
        <v>16</v>
      </c>
      <c r="M29" s="362"/>
      <c r="N29" s="362"/>
      <c r="O29" s="362"/>
      <c r="P29" s="363"/>
      <c r="Q29" s="361">
        <v>3700</v>
      </c>
      <c r="R29" s="362"/>
      <c r="S29" s="362"/>
      <c r="T29" s="362"/>
      <c r="U29" s="362"/>
      <c r="V29" s="363"/>
      <c r="W29" s="428"/>
      <c r="X29" s="429"/>
      <c r="Y29" s="430"/>
      <c r="Z29" s="358" t="s">
        <v>172</v>
      </c>
      <c r="AA29" s="359"/>
      <c r="AB29" s="359"/>
      <c r="AC29" s="359"/>
      <c r="AD29" s="359"/>
      <c r="AE29" s="359"/>
      <c r="AF29" s="359"/>
      <c r="AG29" s="360"/>
      <c r="AH29" s="361">
        <v>337</v>
      </c>
      <c r="AI29" s="362"/>
      <c r="AJ29" s="362"/>
      <c r="AK29" s="362"/>
      <c r="AL29" s="363"/>
      <c r="AM29" s="361">
        <v>991316</v>
      </c>
      <c r="AN29" s="362"/>
      <c r="AO29" s="362"/>
      <c r="AP29" s="362"/>
      <c r="AQ29" s="362"/>
      <c r="AR29" s="363"/>
      <c r="AS29" s="361">
        <v>2942</v>
      </c>
      <c r="AT29" s="362"/>
      <c r="AU29" s="362"/>
      <c r="AV29" s="362"/>
      <c r="AW29" s="362"/>
      <c r="AX29" s="364"/>
      <c r="AY29" s="371"/>
      <c r="AZ29" s="372"/>
      <c r="BA29" s="372"/>
      <c r="BB29" s="373"/>
      <c r="BC29" s="365" t="s">
        <v>173</v>
      </c>
      <c r="BD29" s="366"/>
      <c r="BE29" s="366"/>
      <c r="BF29" s="366"/>
      <c r="BG29" s="366"/>
      <c r="BH29" s="366"/>
      <c r="BI29" s="366"/>
      <c r="BJ29" s="366"/>
      <c r="BK29" s="366"/>
      <c r="BL29" s="366"/>
      <c r="BM29" s="367"/>
      <c r="BN29" s="385">
        <v>586338</v>
      </c>
      <c r="BO29" s="386"/>
      <c r="BP29" s="386"/>
      <c r="BQ29" s="386"/>
      <c r="BR29" s="386"/>
      <c r="BS29" s="386"/>
      <c r="BT29" s="386"/>
      <c r="BU29" s="387"/>
      <c r="BV29" s="385">
        <v>586117</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174</v>
      </c>
      <c r="X30" s="438"/>
      <c r="Y30" s="438"/>
      <c r="Z30" s="438"/>
      <c r="AA30" s="438"/>
      <c r="AB30" s="438"/>
      <c r="AC30" s="438"/>
      <c r="AD30" s="438"/>
      <c r="AE30" s="438"/>
      <c r="AF30" s="438"/>
      <c r="AG30" s="439"/>
      <c r="AH30" s="349">
        <v>98.8</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175</v>
      </c>
      <c r="BD30" s="353"/>
      <c r="BE30" s="353"/>
      <c r="BF30" s="353"/>
      <c r="BG30" s="353"/>
      <c r="BH30" s="353"/>
      <c r="BI30" s="353"/>
      <c r="BJ30" s="353"/>
      <c r="BK30" s="353"/>
      <c r="BL30" s="353"/>
      <c r="BM30" s="354"/>
      <c r="BN30" s="388">
        <v>2838649</v>
      </c>
      <c r="BO30" s="389"/>
      <c r="BP30" s="389"/>
      <c r="BQ30" s="389"/>
      <c r="BR30" s="389"/>
      <c r="BS30" s="389"/>
      <c r="BT30" s="389"/>
      <c r="BU30" s="390"/>
      <c r="BV30" s="388">
        <v>2859821</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48" t="s">
        <v>182</v>
      </c>
      <c r="D33" s="348"/>
      <c r="E33" s="347" t="s">
        <v>183</v>
      </c>
      <c r="F33" s="347"/>
      <c r="G33" s="347"/>
      <c r="H33" s="347"/>
      <c r="I33" s="347"/>
      <c r="J33" s="347"/>
      <c r="K33" s="347"/>
      <c r="L33" s="347"/>
      <c r="M33" s="347"/>
      <c r="N33" s="347"/>
      <c r="O33" s="347"/>
      <c r="P33" s="347"/>
      <c r="Q33" s="347"/>
      <c r="R33" s="347"/>
      <c r="S33" s="347"/>
      <c r="T33" s="169"/>
      <c r="U33" s="348" t="s">
        <v>182</v>
      </c>
      <c r="V33" s="348"/>
      <c r="W33" s="347" t="s">
        <v>183</v>
      </c>
      <c r="X33" s="347"/>
      <c r="Y33" s="347"/>
      <c r="Z33" s="347"/>
      <c r="AA33" s="347"/>
      <c r="AB33" s="347"/>
      <c r="AC33" s="347"/>
      <c r="AD33" s="347"/>
      <c r="AE33" s="347"/>
      <c r="AF33" s="347"/>
      <c r="AG33" s="347"/>
      <c r="AH33" s="347"/>
      <c r="AI33" s="347"/>
      <c r="AJ33" s="347"/>
      <c r="AK33" s="347"/>
      <c r="AL33" s="169"/>
      <c r="AM33" s="348" t="s">
        <v>182</v>
      </c>
      <c r="AN33" s="348"/>
      <c r="AO33" s="347" t="s">
        <v>183</v>
      </c>
      <c r="AP33" s="347"/>
      <c r="AQ33" s="347"/>
      <c r="AR33" s="347"/>
      <c r="AS33" s="347"/>
      <c r="AT33" s="347"/>
      <c r="AU33" s="347"/>
      <c r="AV33" s="347"/>
      <c r="AW33" s="347"/>
      <c r="AX33" s="347"/>
      <c r="AY33" s="347"/>
      <c r="AZ33" s="347"/>
      <c r="BA33" s="347"/>
      <c r="BB33" s="347"/>
      <c r="BC33" s="347"/>
      <c r="BD33" s="170"/>
      <c r="BE33" s="347" t="s">
        <v>184</v>
      </c>
      <c r="BF33" s="347"/>
      <c r="BG33" s="347" t="s">
        <v>185</v>
      </c>
      <c r="BH33" s="347"/>
      <c r="BI33" s="347"/>
      <c r="BJ33" s="347"/>
      <c r="BK33" s="347"/>
      <c r="BL33" s="347"/>
      <c r="BM33" s="347"/>
      <c r="BN33" s="347"/>
      <c r="BO33" s="347"/>
      <c r="BP33" s="347"/>
      <c r="BQ33" s="347"/>
      <c r="BR33" s="347"/>
      <c r="BS33" s="347"/>
      <c r="BT33" s="347"/>
      <c r="BU33" s="347"/>
      <c r="BV33" s="170"/>
      <c r="BW33" s="348" t="s">
        <v>184</v>
      </c>
      <c r="BX33" s="348"/>
      <c r="BY33" s="347" t="s">
        <v>186</v>
      </c>
      <c r="BZ33" s="347"/>
      <c r="CA33" s="347"/>
      <c r="CB33" s="347"/>
      <c r="CC33" s="347"/>
      <c r="CD33" s="347"/>
      <c r="CE33" s="347"/>
      <c r="CF33" s="347"/>
      <c r="CG33" s="347"/>
      <c r="CH33" s="347"/>
      <c r="CI33" s="347"/>
      <c r="CJ33" s="347"/>
      <c r="CK33" s="347"/>
      <c r="CL33" s="347"/>
      <c r="CM33" s="347"/>
      <c r="CN33" s="169"/>
      <c r="CO33" s="348" t="s">
        <v>182</v>
      </c>
      <c r="CP33" s="348"/>
      <c r="CQ33" s="347" t="s">
        <v>187</v>
      </c>
      <c r="CR33" s="347"/>
      <c r="CS33" s="347"/>
      <c r="CT33" s="347"/>
      <c r="CU33" s="347"/>
      <c r="CV33" s="347"/>
      <c r="CW33" s="347"/>
      <c r="CX33" s="347"/>
      <c r="CY33" s="347"/>
      <c r="CZ33" s="347"/>
      <c r="DA33" s="347"/>
      <c r="DB33" s="347"/>
      <c r="DC33" s="347"/>
      <c r="DD33" s="347"/>
      <c r="DE33" s="347"/>
      <c r="DF33" s="169"/>
      <c r="DG33" s="347" t="s">
        <v>188</v>
      </c>
      <c r="DH33" s="347"/>
      <c r="DI33" s="171"/>
      <c r="DJ33" s="139"/>
      <c r="DK33" s="139"/>
      <c r="DL33" s="139"/>
      <c r="DM33" s="139"/>
      <c r="DN33" s="139"/>
      <c r="DO33" s="139"/>
    </row>
    <row r="34" spans="1:119" ht="32.25" customHeight="1">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2</v>
      </c>
      <c r="V34" s="345"/>
      <c r="W34" s="344" t="str">
        <f>IF('各会計、関係団体の財政状況及び健全化判断比率'!B28="","",'各会計、関係団体の財政状況及び健全化判断比率'!B28)</f>
        <v>国民健康保険事業</v>
      </c>
      <c r="X34" s="344"/>
      <c r="Y34" s="344"/>
      <c r="Z34" s="344"/>
      <c r="AA34" s="344"/>
      <c r="AB34" s="344"/>
      <c r="AC34" s="344"/>
      <c r="AD34" s="344"/>
      <c r="AE34" s="344"/>
      <c r="AF34" s="344"/>
      <c r="AG34" s="344"/>
      <c r="AH34" s="344"/>
      <c r="AI34" s="344"/>
      <c r="AJ34" s="344"/>
      <c r="AK34" s="344"/>
      <c r="AL34" s="167"/>
      <c r="AM34" s="345">
        <f>IF(AO34="","",MAX(C34:D43,U34:V43)+1)</f>
        <v>4</v>
      </c>
      <c r="AN34" s="345"/>
      <c r="AO34" s="344" t="str">
        <f>IF('各会計、関係団体の財政状況及び健全化判断比率'!B30="","",'各会計、関係団体の財政状況及び健全化判断比率'!B30)</f>
        <v>病院事業会計</v>
      </c>
      <c r="AP34" s="344"/>
      <c r="AQ34" s="344"/>
      <c r="AR34" s="344"/>
      <c r="AS34" s="344"/>
      <c r="AT34" s="344"/>
      <c r="AU34" s="344"/>
      <c r="AV34" s="344"/>
      <c r="AW34" s="344"/>
      <c r="AX34" s="344"/>
      <c r="AY34" s="344"/>
      <c r="AZ34" s="344"/>
      <c r="BA34" s="344"/>
      <c r="BB34" s="344"/>
      <c r="BC34" s="344"/>
      <c r="BD34" s="167"/>
      <c r="BE34" s="345">
        <f>IF(BG34="","",MAX(C34:D43,U34:V43,AM34:AN43)+1)</f>
        <v>7</v>
      </c>
      <c r="BF34" s="345"/>
      <c r="BG34" s="344" t="str">
        <f>IF('各会計、関係団体の財政状況及び健全化判断比率'!B33="","",'各会計、関係団体の財政状況及び健全化判断比率'!B33)</f>
        <v>発電事業特別会計</v>
      </c>
      <c r="BH34" s="344"/>
      <c r="BI34" s="344"/>
      <c r="BJ34" s="344"/>
      <c r="BK34" s="344"/>
      <c r="BL34" s="344"/>
      <c r="BM34" s="344"/>
      <c r="BN34" s="344"/>
      <c r="BO34" s="344"/>
      <c r="BP34" s="344"/>
      <c r="BQ34" s="344"/>
      <c r="BR34" s="344"/>
      <c r="BS34" s="344"/>
      <c r="BT34" s="344"/>
      <c r="BU34" s="344"/>
      <c r="BV34" s="167"/>
      <c r="BW34" s="345">
        <f>IF(BY34="","",MAX(C34:D43,U34:V43,AM34:AN43,BE34:BF43)+1)</f>
        <v>12</v>
      </c>
      <c r="BX34" s="345"/>
      <c r="BY34" s="344" t="str">
        <f>IF('各会計、関係団体の財政状況及び健全化判断比率'!B68="","",'各会計、関係団体の財政状況及び健全化判断比率'!B68)</f>
        <v>新川広域圏事務組合</v>
      </c>
      <c r="BZ34" s="344"/>
      <c r="CA34" s="344"/>
      <c r="CB34" s="344"/>
      <c r="CC34" s="344"/>
      <c r="CD34" s="344"/>
      <c r="CE34" s="344"/>
      <c r="CF34" s="344"/>
      <c r="CG34" s="344"/>
      <c r="CH34" s="344"/>
      <c r="CI34" s="344"/>
      <c r="CJ34" s="344"/>
      <c r="CK34" s="344"/>
      <c r="CL34" s="344"/>
      <c r="CM34" s="344"/>
      <c r="CN34" s="167"/>
      <c r="CO34" s="345">
        <f>IF(CQ34="","",MAX(C34:D43,U34:V43,AM34:AN43,BE34:BF43,BW34:BX43)+1)</f>
        <v>22</v>
      </c>
      <c r="CP34" s="345"/>
      <c r="CQ34" s="344" t="str">
        <f>IF('各会計、関係団体の財政状況及び健全化判断比率'!BS7="","",'各会計、関係団体の財政状況及び健全化判断比率'!BS7)</f>
        <v>黒部市体育協会</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c r="A35" s="140"/>
      <c r="B35" s="166"/>
      <c r="C35" s="345" t="str">
        <f>IF(E35="","",C34+1)</f>
        <v/>
      </c>
      <c r="D35" s="345"/>
      <c r="E35" s="344" t="str">
        <f>IF('各会計、関係団体の財政状況及び健全化判断比率'!B8="","",'各会計、関係団体の財政状況及び健全化判断比率'!B8)</f>
        <v/>
      </c>
      <c r="F35" s="344"/>
      <c r="G35" s="344"/>
      <c r="H35" s="344"/>
      <c r="I35" s="344"/>
      <c r="J35" s="344"/>
      <c r="K35" s="344"/>
      <c r="L35" s="344"/>
      <c r="M35" s="344"/>
      <c r="N35" s="344"/>
      <c r="O35" s="344"/>
      <c r="P35" s="344"/>
      <c r="Q35" s="344"/>
      <c r="R35" s="344"/>
      <c r="S35" s="344"/>
      <c r="T35" s="167"/>
      <c r="U35" s="345">
        <f>IF(W35="","",U34+1)</f>
        <v>3</v>
      </c>
      <c r="V35" s="345"/>
      <c r="W35" s="344" t="str">
        <f>IF('各会計、関係団体の財政状況及び健全化判断比率'!B29="","",'各会計、関係団体の財政状況及び健全化判断比率'!B29)</f>
        <v>後期高齢者医療事業</v>
      </c>
      <c r="X35" s="344"/>
      <c r="Y35" s="344"/>
      <c r="Z35" s="344"/>
      <c r="AA35" s="344"/>
      <c r="AB35" s="344"/>
      <c r="AC35" s="344"/>
      <c r="AD35" s="344"/>
      <c r="AE35" s="344"/>
      <c r="AF35" s="344"/>
      <c r="AG35" s="344"/>
      <c r="AH35" s="344"/>
      <c r="AI35" s="344"/>
      <c r="AJ35" s="344"/>
      <c r="AK35" s="344"/>
      <c r="AL35" s="167"/>
      <c r="AM35" s="345">
        <f t="shared" ref="AM35:AM43" si="0">IF(AO35="","",AM34+1)</f>
        <v>5</v>
      </c>
      <c r="AN35" s="345"/>
      <c r="AO35" s="344" t="str">
        <f>IF('各会計、関係団体の財政状況及び健全化判断比率'!B31="","",'各会計、関係団体の財政状況及び健全化判断比率'!B31)</f>
        <v>水道事業会計</v>
      </c>
      <c r="AP35" s="344"/>
      <c r="AQ35" s="344"/>
      <c r="AR35" s="344"/>
      <c r="AS35" s="344"/>
      <c r="AT35" s="344"/>
      <c r="AU35" s="344"/>
      <c r="AV35" s="344"/>
      <c r="AW35" s="344"/>
      <c r="AX35" s="344"/>
      <c r="AY35" s="344"/>
      <c r="AZ35" s="344"/>
      <c r="BA35" s="344"/>
      <c r="BB35" s="344"/>
      <c r="BC35" s="344"/>
      <c r="BD35" s="167"/>
      <c r="BE35" s="345">
        <f t="shared" ref="BE35:BE43" si="1">IF(BG35="","",BE34+1)</f>
        <v>8</v>
      </c>
      <c r="BF35" s="345"/>
      <c r="BG35" s="344" t="str">
        <f>IF('各会計、関係団体の財政状況及び健全化判断比率'!B34="","",'各会計、関係団体の財政状況及び健全化判断比率'!B34)</f>
        <v>簡易水道事業特別会計</v>
      </c>
      <c r="BH35" s="344"/>
      <c r="BI35" s="344"/>
      <c r="BJ35" s="344"/>
      <c r="BK35" s="344"/>
      <c r="BL35" s="344"/>
      <c r="BM35" s="344"/>
      <c r="BN35" s="344"/>
      <c r="BO35" s="344"/>
      <c r="BP35" s="344"/>
      <c r="BQ35" s="344"/>
      <c r="BR35" s="344"/>
      <c r="BS35" s="344"/>
      <c r="BT35" s="344"/>
      <c r="BU35" s="344"/>
      <c r="BV35" s="167"/>
      <c r="BW35" s="345">
        <f t="shared" ref="BW35:BW43" si="2">IF(BY35="","",BW34+1)</f>
        <v>13</v>
      </c>
      <c r="BX35" s="345"/>
      <c r="BY35" s="344" t="str">
        <f>IF('各会計、関係団体の財政状況及び健全化判断比率'!B69="","",'各会計、関係団体の財政状況及び健全化判断比率'!B69)</f>
        <v>　一般会計</v>
      </c>
      <c r="BZ35" s="344"/>
      <c r="CA35" s="344"/>
      <c r="CB35" s="344"/>
      <c r="CC35" s="344"/>
      <c r="CD35" s="344"/>
      <c r="CE35" s="344"/>
      <c r="CF35" s="344"/>
      <c r="CG35" s="344"/>
      <c r="CH35" s="344"/>
      <c r="CI35" s="344"/>
      <c r="CJ35" s="344"/>
      <c r="CK35" s="344"/>
      <c r="CL35" s="344"/>
      <c r="CM35" s="344"/>
      <c r="CN35" s="167"/>
      <c r="CO35" s="345">
        <f t="shared" ref="CO35:CO43" si="3">IF(CQ35="","",CO34+1)</f>
        <v>23</v>
      </c>
      <c r="CP35" s="345"/>
      <c r="CQ35" s="344" t="str">
        <f>IF('各会計、関係団体の財政状況及び健全化判断比率'!BS8="","",'各会計、関係団体の財政状況及び健全化判断比率'!BS8)</f>
        <v>黒部市国際文化センター</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t="str">
        <f t="shared" ref="U36:U43" si="4">IF(W36="","",U35+1)</f>
        <v/>
      </c>
      <c r="V36" s="345"/>
      <c r="W36" s="344"/>
      <c r="X36" s="344"/>
      <c r="Y36" s="344"/>
      <c r="Z36" s="344"/>
      <c r="AA36" s="344"/>
      <c r="AB36" s="344"/>
      <c r="AC36" s="344"/>
      <c r="AD36" s="344"/>
      <c r="AE36" s="344"/>
      <c r="AF36" s="344"/>
      <c r="AG36" s="344"/>
      <c r="AH36" s="344"/>
      <c r="AI36" s="344"/>
      <c r="AJ36" s="344"/>
      <c r="AK36" s="344"/>
      <c r="AL36" s="167"/>
      <c r="AM36" s="345">
        <f t="shared" si="0"/>
        <v>6</v>
      </c>
      <c r="AN36" s="345"/>
      <c r="AO36" s="344" t="str">
        <f>IF('各会計、関係団体の財政状況及び健全化判断比率'!B32="","",'各会計、関係団体の財政状況及び健全化判断比率'!B32)</f>
        <v>下水道事業会計</v>
      </c>
      <c r="AP36" s="344"/>
      <c r="AQ36" s="344"/>
      <c r="AR36" s="344"/>
      <c r="AS36" s="344"/>
      <c r="AT36" s="344"/>
      <c r="AU36" s="344"/>
      <c r="AV36" s="344"/>
      <c r="AW36" s="344"/>
      <c r="AX36" s="344"/>
      <c r="AY36" s="344"/>
      <c r="AZ36" s="344"/>
      <c r="BA36" s="344"/>
      <c r="BB36" s="344"/>
      <c r="BC36" s="344"/>
      <c r="BD36" s="167"/>
      <c r="BE36" s="345">
        <f t="shared" si="1"/>
        <v>9</v>
      </c>
      <c r="BF36" s="345"/>
      <c r="BG36" s="344" t="str">
        <f>IF('各会計、関係団体の財政状況及び健全化判断比率'!B35="","",'各会計、関係団体の財政状況及び健全化判断比率'!B35)</f>
        <v>牧場事業特別会計</v>
      </c>
      <c r="BH36" s="344"/>
      <c r="BI36" s="344"/>
      <c r="BJ36" s="344"/>
      <c r="BK36" s="344"/>
      <c r="BL36" s="344"/>
      <c r="BM36" s="344"/>
      <c r="BN36" s="344"/>
      <c r="BO36" s="344"/>
      <c r="BP36" s="344"/>
      <c r="BQ36" s="344"/>
      <c r="BR36" s="344"/>
      <c r="BS36" s="344"/>
      <c r="BT36" s="344"/>
      <c r="BU36" s="344"/>
      <c r="BV36" s="167"/>
      <c r="BW36" s="345">
        <f t="shared" si="2"/>
        <v>14</v>
      </c>
      <c r="BX36" s="345"/>
      <c r="BY36" s="344" t="str">
        <f>IF('各会計、関係団体の財政状況及び健全化判断比率'!B70="","",'各会計、関係団体の財政状況及び健全化判断比率'!B70)</f>
        <v>　ＣＡＴＶ事業特別会計</v>
      </c>
      <c r="BZ36" s="344"/>
      <c r="CA36" s="344"/>
      <c r="CB36" s="344"/>
      <c r="CC36" s="344"/>
      <c r="CD36" s="344"/>
      <c r="CE36" s="344"/>
      <c r="CF36" s="344"/>
      <c r="CG36" s="344"/>
      <c r="CH36" s="344"/>
      <c r="CI36" s="344"/>
      <c r="CJ36" s="344"/>
      <c r="CK36" s="344"/>
      <c r="CL36" s="344"/>
      <c r="CM36" s="344"/>
      <c r="CN36" s="167"/>
      <c r="CO36" s="345">
        <f t="shared" si="3"/>
        <v>24</v>
      </c>
      <c r="CP36" s="345"/>
      <c r="CQ36" s="344" t="str">
        <f>IF('各会計、関係団体の財政状況及び健全化判断比率'!BS9="","",'各会計、関係団体の財政状況及び健全化判断比率'!BS9)</f>
        <v>黒部市吉田科学館振興協会</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f t="shared" si="1"/>
        <v>10</v>
      </c>
      <c r="BF37" s="345"/>
      <c r="BG37" s="344" t="str">
        <f>IF('各会計、関係団体の財政状況及び健全化判断比率'!B36="","",'各会計、関係団体の財政状況及び健全化判断比率'!B36)</f>
        <v>フィッシャリーナ事業特別会計</v>
      </c>
      <c r="BH37" s="344"/>
      <c r="BI37" s="344"/>
      <c r="BJ37" s="344"/>
      <c r="BK37" s="344"/>
      <c r="BL37" s="344"/>
      <c r="BM37" s="344"/>
      <c r="BN37" s="344"/>
      <c r="BO37" s="344"/>
      <c r="BP37" s="344"/>
      <c r="BQ37" s="344"/>
      <c r="BR37" s="344"/>
      <c r="BS37" s="344"/>
      <c r="BT37" s="344"/>
      <c r="BU37" s="344"/>
      <c r="BV37" s="167"/>
      <c r="BW37" s="345">
        <f t="shared" si="2"/>
        <v>15</v>
      </c>
      <c r="BX37" s="345"/>
      <c r="BY37" s="344" t="str">
        <f>IF('各会計、関係団体の財政状況及び健全化判断比率'!B71="","",'各会計、関係団体の財政状況及び健全化判断比率'!B71)</f>
        <v>新川地域消防組合</v>
      </c>
      <c r="BZ37" s="344"/>
      <c r="CA37" s="344"/>
      <c r="CB37" s="344"/>
      <c r="CC37" s="344"/>
      <c r="CD37" s="344"/>
      <c r="CE37" s="344"/>
      <c r="CF37" s="344"/>
      <c r="CG37" s="344"/>
      <c r="CH37" s="344"/>
      <c r="CI37" s="344"/>
      <c r="CJ37" s="344"/>
      <c r="CK37" s="344"/>
      <c r="CL37" s="344"/>
      <c r="CM37" s="344"/>
      <c r="CN37" s="167"/>
      <c r="CO37" s="345">
        <f t="shared" si="3"/>
        <v>25</v>
      </c>
      <c r="CP37" s="345"/>
      <c r="CQ37" s="344" t="str">
        <f>IF('各会計、関係団体の財政状況及び健全化判断比率'!BS10="","",'各会計、関係団体の財政状況及び健全化判断比率'!BS10)</f>
        <v>黒部市施設管理公社</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f t="shared" si="1"/>
        <v>11</v>
      </c>
      <c r="BF38" s="345"/>
      <c r="BG38" s="344" t="str">
        <f>IF('各会計、関係団体の財政状況及び健全化判断比率'!B37="","",'各会計、関係団体の財政状況及び健全化判断比率'!B37)</f>
        <v>地域開発事業特別会計</v>
      </c>
      <c r="BH38" s="344"/>
      <c r="BI38" s="344"/>
      <c r="BJ38" s="344"/>
      <c r="BK38" s="344"/>
      <c r="BL38" s="344"/>
      <c r="BM38" s="344"/>
      <c r="BN38" s="344"/>
      <c r="BO38" s="344"/>
      <c r="BP38" s="344"/>
      <c r="BQ38" s="344"/>
      <c r="BR38" s="344"/>
      <c r="BS38" s="344"/>
      <c r="BT38" s="344"/>
      <c r="BU38" s="344"/>
      <c r="BV38" s="167"/>
      <c r="BW38" s="345">
        <f t="shared" si="2"/>
        <v>16</v>
      </c>
      <c r="BX38" s="345"/>
      <c r="BY38" s="344" t="str">
        <f>IF('各会計、関係団体の財政状況及び健全化判断比率'!B72="","",'各会計、関係団体の財政状況及び健全化判断比率'!B72)</f>
        <v>新川地域介護保険・ケーブルテレビ事業組合</v>
      </c>
      <c r="BZ38" s="344"/>
      <c r="CA38" s="344"/>
      <c r="CB38" s="344"/>
      <c r="CC38" s="344"/>
      <c r="CD38" s="344"/>
      <c r="CE38" s="344"/>
      <c r="CF38" s="344"/>
      <c r="CG38" s="344"/>
      <c r="CH38" s="344"/>
      <c r="CI38" s="344"/>
      <c r="CJ38" s="344"/>
      <c r="CK38" s="344"/>
      <c r="CL38" s="344"/>
      <c r="CM38" s="344"/>
      <c r="CN38" s="167"/>
      <c r="CO38" s="345">
        <f t="shared" si="3"/>
        <v>26</v>
      </c>
      <c r="CP38" s="345"/>
      <c r="CQ38" s="344" t="str">
        <f>IF('各会計、関係団体の財政状況及び健全化判断比率'!BS11="","",'各会計、関係団体の財政状況及び健全化判断比率'!BS11)</f>
        <v>新川コミュニティ放送</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17</v>
      </c>
      <c r="BX39" s="345"/>
      <c r="BY39" s="344" t="str">
        <f>IF('各会計、関係団体の財政状況及び健全化判断比率'!B73="","",'各会計、関係団体の財政状況及び健全化判断比率'!B73)</f>
        <v>　一般会計</v>
      </c>
      <c r="BZ39" s="344"/>
      <c r="CA39" s="344"/>
      <c r="CB39" s="344"/>
      <c r="CC39" s="344"/>
      <c r="CD39" s="344"/>
      <c r="CE39" s="344"/>
      <c r="CF39" s="344"/>
      <c r="CG39" s="344"/>
      <c r="CH39" s="344"/>
      <c r="CI39" s="344"/>
      <c r="CJ39" s="344"/>
      <c r="CK39" s="344"/>
      <c r="CL39" s="344"/>
      <c r="CM39" s="344"/>
      <c r="CN39" s="167"/>
      <c r="CO39" s="345">
        <f t="shared" si="3"/>
        <v>27</v>
      </c>
      <c r="CP39" s="345"/>
      <c r="CQ39" s="344" t="str">
        <f>IF('各会計、関係団体の財政状況及び健全化判断比率'!BS12="","",'各会計、関係団体の財政状況及び健全化判断比率'!BS12)</f>
        <v>宇奈月ビール</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v>
      </c>
      <c r="DH39" s="346"/>
      <c r="DI39" s="171"/>
      <c r="DJ39" s="139"/>
      <c r="DK39" s="139"/>
      <c r="DL39" s="139"/>
      <c r="DM39" s="139"/>
      <c r="DN39" s="139"/>
      <c r="DO39" s="139"/>
    </row>
    <row r="40" spans="1:119" ht="32.25" customHeight="1">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18</v>
      </c>
      <c r="BX40" s="345"/>
      <c r="BY40" s="344" t="str">
        <f>IF('各会計、関係団体の財政状況及び健全化判断比率'!B74="","",'各会計、関係団体の財政状況及び健全化判断比率'!B74)</f>
        <v>　介護保険事業特別会計</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f t="shared" si="2"/>
        <v>19</v>
      </c>
      <c r="BX41" s="345"/>
      <c r="BY41" s="344" t="str">
        <f>IF('各会計、関係団体の財政状況及び健全化判断比率'!B75="","",'各会計、関係団体の財政状況及び健全化判断比率'!B75)</f>
        <v>　ＣＡＴＶ事業特別会計</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f t="shared" si="2"/>
        <v>20</v>
      </c>
      <c r="BX42" s="345"/>
      <c r="BY42" s="344" t="str">
        <f>IF('各会計、関係団体の財政状況及び健全化判断比率'!B76="","",'各会計、関係団体の財政状況及び健全化判断比率'!B76)</f>
        <v>富山県市町村総合事務組合</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f t="shared" si="2"/>
        <v>21</v>
      </c>
      <c r="BX43" s="345"/>
      <c r="BY43" s="344" t="str">
        <f>IF('各会計、関係団体の財政状況及び健全化判断比率'!B77="","",'各会計、関係団体の財政状況及び健全化判断比率'!B77)</f>
        <v>富山県市町村管理組合</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54" t="s">
        <v>530</v>
      </c>
      <c r="D34" s="1154"/>
      <c r="E34" s="1155"/>
      <c r="F34" s="32">
        <v>34.99</v>
      </c>
      <c r="G34" s="33">
        <v>30.08</v>
      </c>
      <c r="H34" s="33">
        <v>34.15</v>
      </c>
      <c r="I34" s="33">
        <v>26.58</v>
      </c>
      <c r="J34" s="34">
        <v>21.6</v>
      </c>
      <c r="K34" s="22"/>
      <c r="L34" s="22"/>
      <c r="M34" s="22"/>
      <c r="N34" s="22"/>
      <c r="O34" s="22"/>
      <c r="P34" s="22"/>
    </row>
    <row r="35" spans="1:16" ht="39" customHeight="1">
      <c r="A35" s="22"/>
      <c r="B35" s="35"/>
      <c r="C35" s="1148" t="s">
        <v>531</v>
      </c>
      <c r="D35" s="1149"/>
      <c r="E35" s="1150"/>
      <c r="F35" s="36">
        <v>3.67</v>
      </c>
      <c r="G35" s="37">
        <v>3.46</v>
      </c>
      <c r="H35" s="37">
        <v>5</v>
      </c>
      <c r="I35" s="37">
        <v>4.42</v>
      </c>
      <c r="J35" s="38">
        <v>4.1900000000000004</v>
      </c>
      <c r="K35" s="22"/>
      <c r="L35" s="22"/>
      <c r="M35" s="22"/>
      <c r="N35" s="22"/>
      <c r="O35" s="22"/>
      <c r="P35" s="22"/>
    </row>
    <row r="36" spans="1:16" ht="39" customHeight="1">
      <c r="A36" s="22"/>
      <c r="B36" s="35"/>
      <c r="C36" s="1148" t="s">
        <v>532</v>
      </c>
      <c r="D36" s="1149"/>
      <c r="E36" s="1150"/>
      <c r="F36" s="36">
        <v>1.28</v>
      </c>
      <c r="G36" s="37">
        <v>1.69</v>
      </c>
      <c r="H36" s="37">
        <v>2.62</v>
      </c>
      <c r="I36" s="37">
        <v>2.71</v>
      </c>
      <c r="J36" s="38">
        <v>2.48</v>
      </c>
      <c r="K36" s="22"/>
      <c r="L36" s="22"/>
      <c r="M36" s="22"/>
      <c r="N36" s="22"/>
      <c r="O36" s="22"/>
      <c r="P36" s="22"/>
    </row>
    <row r="37" spans="1:16" ht="39" customHeight="1">
      <c r="A37" s="22"/>
      <c r="B37" s="35"/>
      <c r="C37" s="1148" t="s">
        <v>533</v>
      </c>
      <c r="D37" s="1149"/>
      <c r="E37" s="1150"/>
      <c r="F37" s="36">
        <v>1.17</v>
      </c>
      <c r="G37" s="37">
        <v>1.35</v>
      </c>
      <c r="H37" s="37">
        <v>1.78</v>
      </c>
      <c r="I37" s="37">
        <v>2.02</v>
      </c>
      <c r="J37" s="38">
        <v>2.36</v>
      </c>
      <c r="K37" s="22"/>
      <c r="L37" s="22"/>
      <c r="M37" s="22"/>
      <c r="N37" s="22"/>
      <c r="O37" s="22"/>
      <c r="P37" s="22"/>
    </row>
    <row r="38" spans="1:16" ht="39" customHeight="1">
      <c r="A38" s="22"/>
      <c r="B38" s="35"/>
      <c r="C38" s="1148" t="s">
        <v>534</v>
      </c>
      <c r="D38" s="1149"/>
      <c r="E38" s="1150"/>
      <c r="F38" s="36">
        <v>0.94</v>
      </c>
      <c r="G38" s="37">
        <v>1.1599999999999999</v>
      </c>
      <c r="H38" s="37">
        <v>1.41</v>
      </c>
      <c r="I38" s="37">
        <v>1.6</v>
      </c>
      <c r="J38" s="38">
        <v>1.75</v>
      </c>
      <c r="K38" s="22"/>
      <c r="L38" s="22"/>
      <c r="M38" s="22"/>
      <c r="N38" s="22"/>
      <c r="O38" s="22"/>
      <c r="P38" s="22"/>
    </row>
    <row r="39" spans="1:16" ht="39" customHeight="1">
      <c r="A39" s="22"/>
      <c r="B39" s="35"/>
      <c r="C39" s="1148" t="s">
        <v>535</v>
      </c>
      <c r="D39" s="1149"/>
      <c r="E39" s="1150"/>
      <c r="F39" s="36" t="s">
        <v>498</v>
      </c>
      <c r="G39" s="37" t="s">
        <v>498</v>
      </c>
      <c r="H39" s="37">
        <v>0</v>
      </c>
      <c r="I39" s="37">
        <v>0</v>
      </c>
      <c r="J39" s="38">
        <v>0.06</v>
      </c>
      <c r="K39" s="22"/>
      <c r="L39" s="22"/>
      <c r="M39" s="22"/>
      <c r="N39" s="22"/>
      <c r="O39" s="22"/>
      <c r="P39" s="22"/>
    </row>
    <row r="40" spans="1:16" ht="39" customHeight="1">
      <c r="A40" s="22"/>
      <c r="B40" s="35"/>
      <c r="C40" s="1148" t="s">
        <v>536</v>
      </c>
      <c r="D40" s="1149"/>
      <c r="E40" s="1150"/>
      <c r="F40" s="36">
        <v>0</v>
      </c>
      <c r="G40" s="37">
        <v>0</v>
      </c>
      <c r="H40" s="37">
        <v>0</v>
      </c>
      <c r="I40" s="37">
        <v>0</v>
      </c>
      <c r="J40" s="38">
        <v>0</v>
      </c>
      <c r="K40" s="22"/>
      <c r="L40" s="22"/>
      <c r="M40" s="22"/>
      <c r="N40" s="22"/>
      <c r="O40" s="22"/>
      <c r="P40" s="22"/>
    </row>
    <row r="41" spans="1:16" ht="39" customHeight="1">
      <c r="A41" s="22"/>
      <c r="B41" s="35"/>
      <c r="C41" s="1148" t="s">
        <v>537</v>
      </c>
      <c r="D41" s="1149"/>
      <c r="E41" s="1150"/>
      <c r="F41" s="36">
        <v>0</v>
      </c>
      <c r="G41" s="37">
        <v>0</v>
      </c>
      <c r="H41" s="37">
        <v>0</v>
      </c>
      <c r="I41" s="37">
        <v>0</v>
      </c>
      <c r="J41" s="38">
        <v>0</v>
      </c>
      <c r="K41" s="22"/>
      <c r="L41" s="22"/>
      <c r="M41" s="22"/>
      <c r="N41" s="22"/>
      <c r="O41" s="22"/>
      <c r="P41" s="22"/>
    </row>
    <row r="42" spans="1:16" ht="39" customHeight="1">
      <c r="A42" s="22"/>
      <c r="B42" s="39"/>
      <c r="C42" s="1148" t="s">
        <v>538</v>
      </c>
      <c r="D42" s="1149"/>
      <c r="E42" s="1150"/>
      <c r="F42" s="36" t="s">
        <v>498</v>
      </c>
      <c r="G42" s="37" t="s">
        <v>498</v>
      </c>
      <c r="H42" s="37" t="s">
        <v>498</v>
      </c>
      <c r="I42" s="37" t="s">
        <v>498</v>
      </c>
      <c r="J42" s="38" t="s">
        <v>498</v>
      </c>
      <c r="K42" s="22"/>
      <c r="L42" s="22"/>
      <c r="M42" s="22"/>
      <c r="N42" s="22"/>
      <c r="O42" s="22"/>
      <c r="P42" s="22"/>
    </row>
    <row r="43" spans="1:16" ht="39" customHeight="1" thickBot="1">
      <c r="A43" s="22"/>
      <c r="B43" s="40"/>
      <c r="C43" s="1151" t="s">
        <v>539</v>
      </c>
      <c r="D43" s="1152"/>
      <c r="E43" s="1153"/>
      <c r="F43" s="41">
        <v>0</v>
      </c>
      <c r="G43" s="42">
        <v>0.05</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64" t="s">
        <v>11</v>
      </c>
      <c r="C45" s="1165"/>
      <c r="D45" s="58"/>
      <c r="E45" s="1170" t="s">
        <v>12</v>
      </c>
      <c r="F45" s="1170"/>
      <c r="G45" s="1170"/>
      <c r="H45" s="1170"/>
      <c r="I45" s="1170"/>
      <c r="J45" s="1171"/>
      <c r="K45" s="59">
        <v>2300</v>
      </c>
      <c r="L45" s="60">
        <v>2468</v>
      </c>
      <c r="M45" s="60">
        <v>2530</v>
      </c>
      <c r="N45" s="60">
        <v>2428</v>
      </c>
      <c r="O45" s="61">
        <v>2256</v>
      </c>
      <c r="P45" s="48"/>
      <c r="Q45" s="48"/>
      <c r="R45" s="48"/>
      <c r="S45" s="48"/>
      <c r="T45" s="48"/>
      <c r="U45" s="48"/>
    </row>
    <row r="46" spans="1:21" ht="30.75" customHeight="1">
      <c r="A46" s="48"/>
      <c r="B46" s="1166"/>
      <c r="C46" s="1167"/>
      <c r="D46" s="62"/>
      <c r="E46" s="1158" t="s">
        <v>13</v>
      </c>
      <c r="F46" s="1158"/>
      <c r="G46" s="1158"/>
      <c r="H46" s="1158"/>
      <c r="I46" s="1158"/>
      <c r="J46" s="1159"/>
      <c r="K46" s="63" t="s">
        <v>498</v>
      </c>
      <c r="L46" s="64" t="s">
        <v>498</v>
      </c>
      <c r="M46" s="64" t="s">
        <v>498</v>
      </c>
      <c r="N46" s="64" t="s">
        <v>498</v>
      </c>
      <c r="O46" s="65" t="s">
        <v>498</v>
      </c>
      <c r="P46" s="48"/>
      <c r="Q46" s="48"/>
      <c r="R46" s="48"/>
      <c r="S46" s="48"/>
      <c r="T46" s="48"/>
      <c r="U46" s="48"/>
    </row>
    <row r="47" spans="1:21" ht="30.75" customHeight="1">
      <c r="A47" s="48"/>
      <c r="B47" s="1166"/>
      <c r="C47" s="1167"/>
      <c r="D47" s="62"/>
      <c r="E47" s="1158" t="s">
        <v>14</v>
      </c>
      <c r="F47" s="1158"/>
      <c r="G47" s="1158"/>
      <c r="H47" s="1158"/>
      <c r="I47" s="1158"/>
      <c r="J47" s="1159"/>
      <c r="K47" s="63" t="s">
        <v>498</v>
      </c>
      <c r="L47" s="64" t="s">
        <v>498</v>
      </c>
      <c r="M47" s="64" t="s">
        <v>498</v>
      </c>
      <c r="N47" s="64" t="s">
        <v>498</v>
      </c>
      <c r="O47" s="65" t="s">
        <v>498</v>
      </c>
      <c r="P47" s="48"/>
      <c r="Q47" s="48"/>
      <c r="R47" s="48"/>
      <c r="S47" s="48"/>
      <c r="T47" s="48"/>
      <c r="U47" s="48"/>
    </row>
    <row r="48" spans="1:21" ht="30.75" customHeight="1">
      <c r="A48" s="48"/>
      <c r="B48" s="1166"/>
      <c r="C48" s="1167"/>
      <c r="D48" s="62"/>
      <c r="E48" s="1158" t="s">
        <v>15</v>
      </c>
      <c r="F48" s="1158"/>
      <c r="G48" s="1158"/>
      <c r="H48" s="1158"/>
      <c r="I48" s="1158"/>
      <c r="J48" s="1159"/>
      <c r="K48" s="63">
        <v>971</v>
      </c>
      <c r="L48" s="64">
        <v>963</v>
      </c>
      <c r="M48" s="64">
        <v>1031</v>
      </c>
      <c r="N48" s="64">
        <v>1022</v>
      </c>
      <c r="O48" s="65">
        <v>1065</v>
      </c>
      <c r="P48" s="48"/>
      <c r="Q48" s="48"/>
      <c r="R48" s="48"/>
      <c r="S48" s="48"/>
      <c r="T48" s="48"/>
      <c r="U48" s="48"/>
    </row>
    <row r="49" spans="1:21" ht="30.75" customHeight="1">
      <c r="A49" s="48"/>
      <c r="B49" s="1166"/>
      <c r="C49" s="1167"/>
      <c r="D49" s="62"/>
      <c r="E49" s="1158" t="s">
        <v>16</v>
      </c>
      <c r="F49" s="1158"/>
      <c r="G49" s="1158"/>
      <c r="H49" s="1158"/>
      <c r="I49" s="1158"/>
      <c r="J49" s="1159"/>
      <c r="K49" s="63">
        <v>350</v>
      </c>
      <c r="L49" s="64">
        <v>143</v>
      </c>
      <c r="M49" s="64">
        <v>68</v>
      </c>
      <c r="N49" s="64">
        <v>44</v>
      </c>
      <c r="O49" s="65">
        <v>91</v>
      </c>
      <c r="P49" s="48"/>
      <c r="Q49" s="48"/>
      <c r="R49" s="48"/>
      <c r="S49" s="48"/>
      <c r="T49" s="48"/>
      <c r="U49" s="48"/>
    </row>
    <row r="50" spans="1:21" ht="30.75" customHeight="1">
      <c r="A50" s="48"/>
      <c r="B50" s="1166"/>
      <c r="C50" s="1167"/>
      <c r="D50" s="62"/>
      <c r="E50" s="1158" t="s">
        <v>17</v>
      </c>
      <c r="F50" s="1158"/>
      <c r="G50" s="1158"/>
      <c r="H50" s="1158"/>
      <c r="I50" s="1158"/>
      <c r="J50" s="1159"/>
      <c r="K50" s="63">
        <v>203</v>
      </c>
      <c r="L50" s="64">
        <v>200</v>
      </c>
      <c r="M50" s="64">
        <v>180</v>
      </c>
      <c r="N50" s="64">
        <v>117</v>
      </c>
      <c r="O50" s="65">
        <v>99</v>
      </c>
      <c r="P50" s="48"/>
      <c r="Q50" s="48"/>
      <c r="R50" s="48"/>
      <c r="S50" s="48"/>
      <c r="T50" s="48"/>
      <c r="U50" s="48"/>
    </row>
    <row r="51" spans="1:21" ht="30.75" customHeight="1">
      <c r="A51" s="48"/>
      <c r="B51" s="1168"/>
      <c r="C51" s="1169"/>
      <c r="D51" s="66"/>
      <c r="E51" s="1158" t="s">
        <v>18</v>
      </c>
      <c r="F51" s="1158"/>
      <c r="G51" s="1158"/>
      <c r="H51" s="1158"/>
      <c r="I51" s="1158"/>
      <c r="J51" s="1159"/>
      <c r="K51" s="63" t="s">
        <v>498</v>
      </c>
      <c r="L51" s="64" t="s">
        <v>498</v>
      </c>
      <c r="M51" s="64" t="s">
        <v>498</v>
      </c>
      <c r="N51" s="64" t="s">
        <v>498</v>
      </c>
      <c r="O51" s="65" t="s">
        <v>498</v>
      </c>
      <c r="P51" s="48"/>
      <c r="Q51" s="48"/>
      <c r="R51" s="48"/>
      <c r="S51" s="48"/>
      <c r="T51" s="48"/>
      <c r="U51" s="48"/>
    </row>
    <row r="52" spans="1:21" ht="30.75" customHeight="1">
      <c r="A52" s="48"/>
      <c r="B52" s="1156" t="s">
        <v>19</v>
      </c>
      <c r="C52" s="1157"/>
      <c r="D52" s="66"/>
      <c r="E52" s="1158" t="s">
        <v>20</v>
      </c>
      <c r="F52" s="1158"/>
      <c r="G52" s="1158"/>
      <c r="H52" s="1158"/>
      <c r="I52" s="1158"/>
      <c r="J52" s="1159"/>
      <c r="K52" s="63">
        <v>2166</v>
      </c>
      <c r="L52" s="64">
        <v>2132</v>
      </c>
      <c r="M52" s="64">
        <v>2293</v>
      </c>
      <c r="N52" s="64">
        <v>2276</v>
      </c>
      <c r="O52" s="65">
        <v>2306</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1658</v>
      </c>
      <c r="L53" s="69">
        <v>1642</v>
      </c>
      <c r="M53" s="69">
        <v>1516</v>
      </c>
      <c r="N53" s="69">
        <v>1335</v>
      </c>
      <c r="O53" s="70">
        <v>1205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184" t="s">
        <v>24</v>
      </c>
      <c r="C41" s="1185"/>
      <c r="D41" s="81"/>
      <c r="E41" s="1186" t="s">
        <v>25</v>
      </c>
      <c r="F41" s="1186"/>
      <c r="G41" s="1186"/>
      <c r="H41" s="1187"/>
      <c r="I41" s="82">
        <v>26621</v>
      </c>
      <c r="J41" s="83">
        <v>27890</v>
      </c>
      <c r="K41" s="83">
        <v>29349</v>
      </c>
      <c r="L41" s="83">
        <v>30629</v>
      </c>
      <c r="M41" s="84">
        <v>30233</v>
      </c>
    </row>
    <row r="42" spans="2:13" ht="27.75" customHeight="1">
      <c r="B42" s="1174"/>
      <c r="C42" s="1175"/>
      <c r="D42" s="85"/>
      <c r="E42" s="1178" t="s">
        <v>26</v>
      </c>
      <c r="F42" s="1178"/>
      <c r="G42" s="1178"/>
      <c r="H42" s="1179"/>
      <c r="I42" s="86">
        <v>1089</v>
      </c>
      <c r="J42" s="87">
        <v>955</v>
      </c>
      <c r="K42" s="87">
        <v>780</v>
      </c>
      <c r="L42" s="87">
        <v>668</v>
      </c>
      <c r="M42" s="88">
        <v>713</v>
      </c>
    </row>
    <row r="43" spans="2:13" ht="27.75" customHeight="1">
      <c r="B43" s="1174"/>
      <c r="C43" s="1175"/>
      <c r="D43" s="85"/>
      <c r="E43" s="1178" t="s">
        <v>27</v>
      </c>
      <c r="F43" s="1178"/>
      <c r="G43" s="1178"/>
      <c r="H43" s="1179"/>
      <c r="I43" s="86">
        <v>11648</v>
      </c>
      <c r="J43" s="87">
        <v>11339</v>
      </c>
      <c r="K43" s="87">
        <v>12338</v>
      </c>
      <c r="L43" s="87">
        <v>14694</v>
      </c>
      <c r="M43" s="88">
        <v>14651</v>
      </c>
    </row>
    <row r="44" spans="2:13" ht="27.75" customHeight="1">
      <c r="B44" s="1174"/>
      <c r="C44" s="1175"/>
      <c r="D44" s="85"/>
      <c r="E44" s="1178" t="s">
        <v>28</v>
      </c>
      <c r="F44" s="1178"/>
      <c r="G44" s="1178"/>
      <c r="H44" s="1179"/>
      <c r="I44" s="86">
        <v>852</v>
      </c>
      <c r="J44" s="87">
        <v>652</v>
      </c>
      <c r="K44" s="87">
        <v>994</v>
      </c>
      <c r="L44" s="87">
        <v>1198</v>
      </c>
      <c r="M44" s="88">
        <v>1159</v>
      </c>
    </row>
    <row r="45" spans="2:13" ht="27.75" customHeight="1">
      <c r="B45" s="1174"/>
      <c r="C45" s="1175"/>
      <c r="D45" s="85"/>
      <c r="E45" s="1178" t="s">
        <v>29</v>
      </c>
      <c r="F45" s="1178"/>
      <c r="G45" s="1178"/>
      <c r="H45" s="1179"/>
      <c r="I45" s="86">
        <v>1603</v>
      </c>
      <c r="J45" s="87">
        <v>1313</v>
      </c>
      <c r="K45" s="87">
        <v>1144</v>
      </c>
      <c r="L45" s="87">
        <v>920</v>
      </c>
      <c r="M45" s="88">
        <v>851</v>
      </c>
    </row>
    <row r="46" spans="2:13" ht="27.75" customHeight="1">
      <c r="B46" s="1174"/>
      <c r="C46" s="1175"/>
      <c r="D46" s="89"/>
      <c r="E46" s="1178" t="s">
        <v>30</v>
      </c>
      <c r="F46" s="1178"/>
      <c r="G46" s="1178"/>
      <c r="H46" s="1179"/>
      <c r="I46" s="86" t="s">
        <v>498</v>
      </c>
      <c r="J46" s="87" t="s">
        <v>498</v>
      </c>
      <c r="K46" s="87" t="s">
        <v>498</v>
      </c>
      <c r="L46" s="87" t="s">
        <v>498</v>
      </c>
      <c r="M46" s="88">
        <v>28</v>
      </c>
    </row>
    <row r="47" spans="2:13" ht="27.75" customHeight="1">
      <c r="B47" s="1174"/>
      <c r="C47" s="1175"/>
      <c r="D47" s="90"/>
      <c r="E47" s="1188" t="s">
        <v>31</v>
      </c>
      <c r="F47" s="1189"/>
      <c r="G47" s="1189"/>
      <c r="H47" s="1190"/>
      <c r="I47" s="86" t="s">
        <v>498</v>
      </c>
      <c r="J47" s="87" t="s">
        <v>498</v>
      </c>
      <c r="K47" s="87" t="s">
        <v>498</v>
      </c>
      <c r="L47" s="87" t="s">
        <v>498</v>
      </c>
      <c r="M47" s="88" t="s">
        <v>498</v>
      </c>
    </row>
    <row r="48" spans="2:13" ht="27.75" customHeight="1">
      <c r="B48" s="1174"/>
      <c r="C48" s="1175"/>
      <c r="D48" s="85"/>
      <c r="E48" s="1178" t="s">
        <v>32</v>
      </c>
      <c r="F48" s="1178"/>
      <c r="G48" s="1178"/>
      <c r="H48" s="1179"/>
      <c r="I48" s="86" t="s">
        <v>498</v>
      </c>
      <c r="J48" s="87" t="s">
        <v>498</v>
      </c>
      <c r="K48" s="87" t="s">
        <v>498</v>
      </c>
      <c r="L48" s="87" t="s">
        <v>498</v>
      </c>
      <c r="M48" s="88" t="s">
        <v>498</v>
      </c>
    </row>
    <row r="49" spans="2:13" ht="27.75" customHeight="1">
      <c r="B49" s="1176"/>
      <c r="C49" s="1177"/>
      <c r="D49" s="85"/>
      <c r="E49" s="1178" t="s">
        <v>33</v>
      </c>
      <c r="F49" s="1178"/>
      <c r="G49" s="1178"/>
      <c r="H49" s="1179"/>
      <c r="I49" s="86" t="s">
        <v>498</v>
      </c>
      <c r="J49" s="87" t="s">
        <v>498</v>
      </c>
      <c r="K49" s="87" t="s">
        <v>498</v>
      </c>
      <c r="L49" s="87" t="s">
        <v>498</v>
      </c>
      <c r="M49" s="88" t="s">
        <v>498</v>
      </c>
    </row>
    <row r="50" spans="2:13" ht="27.75" customHeight="1">
      <c r="B50" s="1172" t="s">
        <v>34</v>
      </c>
      <c r="C50" s="1173"/>
      <c r="D50" s="91"/>
      <c r="E50" s="1178" t="s">
        <v>35</v>
      </c>
      <c r="F50" s="1178"/>
      <c r="G50" s="1178"/>
      <c r="H50" s="1179"/>
      <c r="I50" s="86">
        <v>5036</v>
      </c>
      <c r="J50" s="87">
        <v>4967</v>
      </c>
      <c r="K50" s="87">
        <v>4417</v>
      </c>
      <c r="L50" s="87">
        <v>3716</v>
      </c>
      <c r="M50" s="88">
        <v>3720</v>
      </c>
    </row>
    <row r="51" spans="2:13" ht="27.75" customHeight="1">
      <c r="B51" s="1174"/>
      <c r="C51" s="1175"/>
      <c r="D51" s="85"/>
      <c r="E51" s="1178" t="s">
        <v>36</v>
      </c>
      <c r="F51" s="1178"/>
      <c r="G51" s="1178"/>
      <c r="H51" s="1179"/>
      <c r="I51" s="86">
        <v>377</v>
      </c>
      <c r="J51" s="87">
        <v>334</v>
      </c>
      <c r="K51" s="87">
        <v>326</v>
      </c>
      <c r="L51" s="87">
        <v>290</v>
      </c>
      <c r="M51" s="88">
        <v>248</v>
      </c>
    </row>
    <row r="52" spans="2:13" ht="27.75" customHeight="1">
      <c r="B52" s="1176"/>
      <c r="C52" s="1177"/>
      <c r="D52" s="85"/>
      <c r="E52" s="1178" t="s">
        <v>37</v>
      </c>
      <c r="F52" s="1178"/>
      <c r="G52" s="1178"/>
      <c r="H52" s="1179"/>
      <c r="I52" s="86">
        <v>26690</v>
      </c>
      <c r="J52" s="87">
        <v>29015</v>
      </c>
      <c r="K52" s="87">
        <v>30025</v>
      </c>
      <c r="L52" s="87">
        <v>31620</v>
      </c>
      <c r="M52" s="88">
        <v>32565</v>
      </c>
    </row>
    <row r="53" spans="2:13" ht="27.75" customHeight="1" thickBot="1">
      <c r="B53" s="1180" t="s">
        <v>38</v>
      </c>
      <c r="C53" s="1181"/>
      <c r="D53" s="92"/>
      <c r="E53" s="1182" t="s">
        <v>39</v>
      </c>
      <c r="F53" s="1182"/>
      <c r="G53" s="1182"/>
      <c r="H53" s="1183"/>
      <c r="I53" s="93">
        <v>9710</v>
      </c>
      <c r="J53" s="94">
        <v>7833</v>
      </c>
      <c r="K53" s="94">
        <v>9837</v>
      </c>
      <c r="L53" s="94">
        <v>12483</v>
      </c>
      <c r="M53" s="95">
        <v>11102</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522</v>
      </c>
      <c r="G2" s="113"/>
      <c r="H2" s="114"/>
    </row>
    <row r="3" spans="1:8">
      <c r="A3" s="110" t="s">
        <v>515</v>
      </c>
      <c r="B3" s="115"/>
      <c r="C3" s="116"/>
      <c r="D3" s="117">
        <v>104191</v>
      </c>
      <c r="E3" s="118"/>
      <c r="F3" s="119">
        <v>60245</v>
      </c>
      <c r="G3" s="120"/>
      <c r="H3" s="121"/>
    </row>
    <row r="4" spans="1:8">
      <c r="A4" s="122"/>
      <c r="B4" s="123"/>
      <c r="C4" s="124"/>
      <c r="D4" s="125">
        <v>57023</v>
      </c>
      <c r="E4" s="126"/>
      <c r="F4" s="127">
        <v>33678</v>
      </c>
      <c r="G4" s="128"/>
      <c r="H4" s="129"/>
    </row>
    <row r="5" spans="1:8">
      <c r="A5" s="110" t="s">
        <v>517</v>
      </c>
      <c r="B5" s="115"/>
      <c r="C5" s="116"/>
      <c r="D5" s="117">
        <v>117377</v>
      </c>
      <c r="E5" s="118"/>
      <c r="F5" s="119">
        <v>68386</v>
      </c>
      <c r="G5" s="120"/>
      <c r="H5" s="121"/>
    </row>
    <row r="6" spans="1:8">
      <c r="A6" s="122"/>
      <c r="B6" s="123"/>
      <c r="C6" s="124"/>
      <c r="D6" s="125">
        <v>34906</v>
      </c>
      <c r="E6" s="126"/>
      <c r="F6" s="127">
        <v>35121</v>
      </c>
      <c r="G6" s="128"/>
      <c r="H6" s="129"/>
    </row>
    <row r="7" spans="1:8">
      <c r="A7" s="110" t="s">
        <v>518</v>
      </c>
      <c r="B7" s="115"/>
      <c r="C7" s="116"/>
      <c r="D7" s="117">
        <v>158926</v>
      </c>
      <c r="E7" s="118"/>
      <c r="F7" s="119">
        <v>81305</v>
      </c>
      <c r="G7" s="120"/>
      <c r="H7" s="121"/>
    </row>
    <row r="8" spans="1:8">
      <c r="A8" s="122"/>
      <c r="B8" s="123"/>
      <c r="C8" s="124"/>
      <c r="D8" s="125">
        <v>76062</v>
      </c>
      <c r="E8" s="126"/>
      <c r="F8" s="127">
        <v>48720</v>
      </c>
      <c r="G8" s="128"/>
      <c r="H8" s="129"/>
    </row>
    <row r="9" spans="1:8">
      <c r="A9" s="110" t="s">
        <v>519</v>
      </c>
      <c r="B9" s="115"/>
      <c r="C9" s="116"/>
      <c r="D9" s="117">
        <v>148064</v>
      </c>
      <c r="E9" s="118"/>
      <c r="F9" s="119">
        <v>81768</v>
      </c>
      <c r="G9" s="120"/>
      <c r="H9" s="121"/>
    </row>
    <row r="10" spans="1:8">
      <c r="A10" s="122"/>
      <c r="B10" s="123"/>
      <c r="C10" s="124"/>
      <c r="D10" s="125">
        <v>81435</v>
      </c>
      <c r="E10" s="126"/>
      <c r="F10" s="127">
        <v>37917</v>
      </c>
      <c r="G10" s="128"/>
      <c r="H10" s="129"/>
    </row>
    <row r="11" spans="1:8">
      <c r="A11" s="110" t="s">
        <v>520</v>
      </c>
      <c r="B11" s="115"/>
      <c r="C11" s="116"/>
      <c r="D11" s="117">
        <v>77947</v>
      </c>
      <c r="E11" s="118"/>
      <c r="F11" s="119">
        <v>65876</v>
      </c>
      <c r="G11" s="120"/>
      <c r="H11" s="121"/>
    </row>
    <row r="12" spans="1:8">
      <c r="A12" s="122"/>
      <c r="B12" s="123"/>
      <c r="C12" s="130"/>
      <c r="D12" s="125">
        <v>28373</v>
      </c>
      <c r="E12" s="126"/>
      <c r="F12" s="127">
        <v>36484</v>
      </c>
      <c r="G12" s="128"/>
      <c r="H12" s="129"/>
    </row>
    <row r="13" spans="1:8">
      <c r="A13" s="110"/>
      <c r="B13" s="115"/>
      <c r="C13" s="131"/>
      <c r="D13" s="132">
        <v>121301</v>
      </c>
      <c r="E13" s="133"/>
      <c r="F13" s="134">
        <v>71516</v>
      </c>
      <c r="G13" s="135"/>
      <c r="H13" s="121"/>
    </row>
    <row r="14" spans="1:8">
      <c r="A14" s="122"/>
      <c r="B14" s="123"/>
      <c r="C14" s="124"/>
      <c r="D14" s="125">
        <v>55560</v>
      </c>
      <c r="E14" s="126"/>
      <c r="F14" s="127">
        <v>38384</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3.68</v>
      </c>
      <c r="C19" s="136">
        <f>ROUND(VALUE(SUBSTITUTE(実質収支比率等に係る経年分析!G$48,"▲","-")),2)</f>
        <v>3.47</v>
      </c>
      <c r="D19" s="136">
        <f>ROUND(VALUE(SUBSTITUTE(実質収支比率等に係る経年分析!H$48,"▲","-")),2)</f>
        <v>5.01</v>
      </c>
      <c r="E19" s="136">
        <f>ROUND(VALUE(SUBSTITUTE(実質収支比率等に係る経年分析!I$48,"▲","-")),2)</f>
        <v>4.42</v>
      </c>
      <c r="F19" s="136">
        <f>ROUND(VALUE(SUBSTITUTE(実質収支比率等に係る経年分析!J$48,"▲","-")),2)</f>
        <v>4.1900000000000004</v>
      </c>
    </row>
    <row r="20" spans="1:11">
      <c r="A20" s="136" t="s">
        <v>44</v>
      </c>
      <c r="B20" s="136">
        <f>ROUND(VALUE(SUBSTITUTE(実質収支比率等に係る経年分析!F$47,"▲","-")),2)</f>
        <v>14.17</v>
      </c>
      <c r="C20" s="136">
        <f>ROUND(VALUE(SUBSTITUTE(実質収支比率等に係る経年分析!G$47,"▲","-")),2)</f>
        <v>15.75</v>
      </c>
      <c r="D20" s="136">
        <f>ROUND(VALUE(SUBSTITUTE(実質収支比率等に係る経年分析!H$47,"▲","-")),2)</f>
        <v>12.65</v>
      </c>
      <c r="E20" s="136">
        <f>ROUND(VALUE(SUBSTITUTE(実質収支比率等に係る経年分析!I$47,"▲","-")),2)</f>
        <v>13.17</v>
      </c>
      <c r="F20" s="136">
        <f>ROUND(VALUE(SUBSTITUTE(実質収支比率等に係る経年分析!J$47,"▲","-")),2)</f>
        <v>13.31</v>
      </c>
    </row>
    <row r="21" spans="1:11">
      <c r="A21" s="136" t="s">
        <v>45</v>
      </c>
      <c r="B21" s="136">
        <f>IF(ISNUMBER(VALUE(SUBSTITUTE(実質収支比率等に係る経年分析!F$49,"▲","-"))),ROUND(VALUE(SUBSTITUTE(実質収支比率等に係る経年分析!F$49,"▲","-")),2),NA())</f>
        <v>-1.6</v>
      </c>
      <c r="C21" s="136">
        <f>IF(ISNUMBER(VALUE(SUBSTITUTE(実質収支比率等に係る経年分析!G$49,"▲","-"))),ROUND(VALUE(SUBSTITUTE(実質収支比率等に係る経年分析!G$49,"▲","-")),2),NA())</f>
        <v>1.44</v>
      </c>
      <c r="D21" s="136">
        <f>IF(ISNUMBER(VALUE(SUBSTITUTE(実質収支比率等に係る経年分析!H$49,"▲","-"))),ROUND(VALUE(SUBSTITUTE(実質収支比率等に係る経年分析!H$49,"▲","-")),2),NA())</f>
        <v>-1.65</v>
      </c>
      <c r="E21" s="136">
        <f>IF(ISNUMBER(VALUE(SUBSTITUTE(実質収支比率等に係る経年分析!I$49,"▲","-"))),ROUND(VALUE(SUBSTITUTE(実質収支比率等に係る経年分析!I$49,"▲","-")),2),NA())</f>
        <v>1.1200000000000001</v>
      </c>
      <c r="F21" s="136">
        <f>IF(ISNUMBER(VALUE(SUBSTITUTE(実質収支比率等に係る経年分析!J$49,"▲","-"))),ROUND(VALUE(SUBSTITUTE(実質収支比率等に係る経年分析!J$49,"▲","-")),2),NA())</f>
        <v>1.38</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0.05</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発電事業特別会計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後期高齢者医療事業</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フィッシャリーナ事業特別会計</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0.06</v>
      </c>
    </row>
    <row r="32" spans="1:11">
      <c r="A32" s="137" t="str">
        <f>IF(連結実質赤字比率に係る赤字・黒字の構成分析!C$38="",NA(),連結実質赤字比率に係る赤字・黒字の構成分析!C$38)</f>
        <v>水道事業会計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0.94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1.1599999999999999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1.41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1.75</v>
      </c>
    </row>
    <row r="33" spans="1:16">
      <c r="A33" s="137" t="str">
        <f>IF(連結実質赤字比率に係る赤字・黒字の構成分析!C$37="",NA(),連結実質赤字比率に係る赤字・黒字の構成分析!C$37)</f>
        <v>国民健康保険事業</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1.17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1.35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1.78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2.02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2.36</v>
      </c>
    </row>
    <row r="34" spans="1:16">
      <c r="A34" s="137" t="str">
        <f>IF(連結実質赤字比率に係る赤字・黒字の構成分析!C$36="",NA(),連結実質赤字比率に係る赤字・黒字の構成分析!C$36)</f>
        <v>下水道事業会計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1.28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1.69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2.62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2.71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2.48</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3.67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3.46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4.42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4.1900000000000004</v>
      </c>
    </row>
    <row r="36" spans="1:16">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34.99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30.08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34.15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26.58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21.6</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2166</v>
      </c>
      <c r="E42" s="138"/>
      <c r="F42" s="138"/>
      <c r="G42" s="138">
        <f>'実質公債費比率（分子）の構造'!L$52</f>
        <v>2132</v>
      </c>
      <c r="H42" s="138"/>
      <c r="I42" s="138"/>
      <c r="J42" s="138">
        <f>'実質公債費比率（分子）の構造'!M$52</f>
        <v>2293</v>
      </c>
      <c r="K42" s="138"/>
      <c r="L42" s="138"/>
      <c r="M42" s="138">
        <f>'実質公債費比率（分子）の構造'!N$52</f>
        <v>2276</v>
      </c>
      <c r="N42" s="138"/>
      <c r="O42" s="138"/>
      <c r="P42" s="138">
        <f>'実質公債費比率（分子）の構造'!O$52</f>
        <v>2306</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203</v>
      </c>
      <c r="C44" s="138"/>
      <c r="D44" s="138"/>
      <c r="E44" s="138">
        <f>'実質公債費比率（分子）の構造'!L$50</f>
        <v>200</v>
      </c>
      <c r="F44" s="138"/>
      <c r="G44" s="138"/>
      <c r="H44" s="138">
        <f>'実質公債費比率（分子）の構造'!M$50</f>
        <v>180</v>
      </c>
      <c r="I44" s="138"/>
      <c r="J44" s="138"/>
      <c r="K44" s="138">
        <f>'実質公債費比率（分子）の構造'!N$50</f>
        <v>117</v>
      </c>
      <c r="L44" s="138"/>
      <c r="M44" s="138"/>
      <c r="N44" s="138">
        <f>'実質公債費比率（分子）の構造'!O$50</f>
        <v>99</v>
      </c>
      <c r="O44" s="138"/>
      <c r="P44" s="138"/>
    </row>
    <row r="45" spans="1:16">
      <c r="A45" s="138" t="s">
        <v>55</v>
      </c>
      <c r="B45" s="138">
        <f>'実質公債費比率（分子）の構造'!K$49</f>
        <v>350</v>
      </c>
      <c r="C45" s="138"/>
      <c r="D45" s="138"/>
      <c r="E45" s="138">
        <f>'実質公債費比率（分子）の構造'!L$49</f>
        <v>143</v>
      </c>
      <c r="F45" s="138"/>
      <c r="G45" s="138"/>
      <c r="H45" s="138">
        <f>'実質公債費比率（分子）の構造'!M$49</f>
        <v>68</v>
      </c>
      <c r="I45" s="138"/>
      <c r="J45" s="138"/>
      <c r="K45" s="138">
        <f>'実質公債費比率（分子）の構造'!N$49</f>
        <v>44</v>
      </c>
      <c r="L45" s="138"/>
      <c r="M45" s="138"/>
      <c r="N45" s="138">
        <f>'実質公債費比率（分子）の構造'!O$49</f>
        <v>91</v>
      </c>
      <c r="O45" s="138"/>
      <c r="P45" s="138"/>
    </row>
    <row r="46" spans="1:16">
      <c r="A46" s="138" t="s">
        <v>56</v>
      </c>
      <c r="B46" s="138">
        <f>'実質公債費比率（分子）の構造'!K$48</f>
        <v>971</v>
      </c>
      <c r="C46" s="138"/>
      <c r="D46" s="138"/>
      <c r="E46" s="138">
        <f>'実質公債費比率（分子）の構造'!L$48</f>
        <v>963</v>
      </c>
      <c r="F46" s="138"/>
      <c r="G46" s="138"/>
      <c r="H46" s="138">
        <f>'実質公債費比率（分子）の構造'!M$48</f>
        <v>1031</v>
      </c>
      <c r="I46" s="138"/>
      <c r="J46" s="138"/>
      <c r="K46" s="138">
        <f>'実質公債費比率（分子）の構造'!N$48</f>
        <v>1022</v>
      </c>
      <c r="L46" s="138"/>
      <c r="M46" s="138"/>
      <c r="N46" s="138">
        <f>'実質公債費比率（分子）の構造'!O$48</f>
        <v>1065</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2300</v>
      </c>
      <c r="C49" s="138"/>
      <c r="D49" s="138"/>
      <c r="E49" s="138">
        <f>'実質公債費比率（分子）の構造'!L$45</f>
        <v>2468</v>
      </c>
      <c r="F49" s="138"/>
      <c r="G49" s="138"/>
      <c r="H49" s="138">
        <f>'実質公債費比率（分子）の構造'!M$45</f>
        <v>2530</v>
      </c>
      <c r="I49" s="138"/>
      <c r="J49" s="138"/>
      <c r="K49" s="138">
        <f>'実質公債費比率（分子）の構造'!N$45</f>
        <v>2428</v>
      </c>
      <c r="L49" s="138"/>
      <c r="M49" s="138"/>
      <c r="N49" s="138">
        <f>'実質公債費比率（分子）の構造'!O$45</f>
        <v>2256</v>
      </c>
      <c r="O49" s="138"/>
      <c r="P49" s="138"/>
    </row>
    <row r="50" spans="1:16">
      <c r="A50" s="138" t="s">
        <v>60</v>
      </c>
      <c r="B50" s="138" t="e">
        <f>NA()</f>
        <v>#N/A</v>
      </c>
      <c r="C50" s="138">
        <f>IF(ISNUMBER('実質公債費比率（分子）の構造'!K$53),'実質公債費比率（分子）の構造'!K$53,NA())</f>
        <v>1658</v>
      </c>
      <c r="D50" s="138" t="e">
        <f>NA()</f>
        <v>#N/A</v>
      </c>
      <c r="E50" s="138" t="e">
        <f>NA()</f>
        <v>#N/A</v>
      </c>
      <c r="F50" s="138">
        <f>IF(ISNUMBER('実質公債費比率（分子）の構造'!L$53),'実質公債費比率（分子）の構造'!L$53,NA())</f>
        <v>1642</v>
      </c>
      <c r="G50" s="138" t="e">
        <f>NA()</f>
        <v>#N/A</v>
      </c>
      <c r="H50" s="138" t="e">
        <f>NA()</f>
        <v>#N/A</v>
      </c>
      <c r="I50" s="138">
        <f>IF(ISNUMBER('実質公債費比率（分子）の構造'!M$53),'実質公債費比率（分子）の構造'!M$53,NA())</f>
        <v>1516</v>
      </c>
      <c r="J50" s="138" t="e">
        <f>NA()</f>
        <v>#N/A</v>
      </c>
      <c r="K50" s="138" t="e">
        <f>NA()</f>
        <v>#N/A</v>
      </c>
      <c r="L50" s="138">
        <f>IF(ISNUMBER('実質公債費比率（分子）の構造'!N$53),'実質公債費比率（分子）の構造'!N$53,NA())</f>
        <v>1335</v>
      </c>
      <c r="M50" s="138" t="e">
        <f>NA()</f>
        <v>#N/A</v>
      </c>
      <c r="N50" s="138" t="e">
        <f>NA()</f>
        <v>#N/A</v>
      </c>
      <c r="O50" s="138">
        <f>IF(ISNUMBER('実質公債費比率（分子）の構造'!O$53),'実質公債費比率（分子）の構造'!O$53,NA())</f>
        <v>1205</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26690</v>
      </c>
      <c r="E56" s="137"/>
      <c r="F56" s="137"/>
      <c r="G56" s="137">
        <f>'将来負担比率（分子）の構造'!J$52</f>
        <v>29015</v>
      </c>
      <c r="H56" s="137"/>
      <c r="I56" s="137"/>
      <c r="J56" s="137">
        <f>'将来負担比率（分子）の構造'!K$52</f>
        <v>30025</v>
      </c>
      <c r="K56" s="137"/>
      <c r="L56" s="137"/>
      <c r="M56" s="137">
        <f>'将来負担比率（分子）の構造'!L$52</f>
        <v>31620</v>
      </c>
      <c r="N56" s="137"/>
      <c r="O56" s="137"/>
      <c r="P56" s="137">
        <f>'将来負担比率（分子）の構造'!M$52</f>
        <v>32565</v>
      </c>
    </row>
    <row r="57" spans="1:16">
      <c r="A57" s="137" t="s">
        <v>36</v>
      </c>
      <c r="B57" s="137"/>
      <c r="C57" s="137"/>
      <c r="D57" s="137">
        <f>'将来負担比率（分子）の構造'!I$51</f>
        <v>377</v>
      </c>
      <c r="E57" s="137"/>
      <c r="F57" s="137"/>
      <c r="G57" s="137">
        <f>'将来負担比率（分子）の構造'!J$51</f>
        <v>334</v>
      </c>
      <c r="H57" s="137"/>
      <c r="I57" s="137"/>
      <c r="J57" s="137">
        <f>'将来負担比率（分子）の構造'!K$51</f>
        <v>326</v>
      </c>
      <c r="K57" s="137"/>
      <c r="L57" s="137"/>
      <c r="M57" s="137">
        <f>'将来負担比率（分子）の構造'!L$51</f>
        <v>290</v>
      </c>
      <c r="N57" s="137"/>
      <c r="O57" s="137"/>
      <c r="P57" s="137">
        <f>'将来負担比率（分子）の構造'!M$51</f>
        <v>248</v>
      </c>
    </row>
    <row r="58" spans="1:16">
      <c r="A58" s="137" t="s">
        <v>35</v>
      </c>
      <c r="B58" s="137"/>
      <c r="C58" s="137"/>
      <c r="D58" s="137">
        <f>'将来負担比率（分子）の構造'!I$50</f>
        <v>5036</v>
      </c>
      <c r="E58" s="137"/>
      <c r="F58" s="137"/>
      <c r="G58" s="137">
        <f>'将来負担比率（分子）の構造'!J$50</f>
        <v>4967</v>
      </c>
      <c r="H58" s="137"/>
      <c r="I58" s="137"/>
      <c r="J58" s="137">
        <f>'将来負担比率（分子）の構造'!K$50</f>
        <v>4417</v>
      </c>
      <c r="K58" s="137"/>
      <c r="L58" s="137"/>
      <c r="M58" s="137">
        <f>'将来負担比率（分子）の構造'!L$50</f>
        <v>3716</v>
      </c>
      <c r="N58" s="137"/>
      <c r="O58" s="137"/>
      <c r="P58" s="137">
        <f>'将来負担比率（分子）の構造'!M$50</f>
        <v>3720</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f>'将来負担比率（分子）の構造'!M$46</f>
        <v>28</v>
      </c>
      <c r="O61" s="137"/>
      <c r="P61" s="137"/>
    </row>
    <row r="62" spans="1:16">
      <c r="A62" s="137" t="s">
        <v>29</v>
      </c>
      <c r="B62" s="137">
        <f>'将来負担比率（分子）の構造'!I$45</f>
        <v>1603</v>
      </c>
      <c r="C62" s="137"/>
      <c r="D62" s="137"/>
      <c r="E62" s="137">
        <f>'将来負担比率（分子）の構造'!J$45</f>
        <v>1313</v>
      </c>
      <c r="F62" s="137"/>
      <c r="G62" s="137"/>
      <c r="H62" s="137">
        <f>'将来負担比率（分子）の構造'!K$45</f>
        <v>1144</v>
      </c>
      <c r="I62" s="137"/>
      <c r="J62" s="137"/>
      <c r="K62" s="137">
        <f>'将来負担比率（分子）の構造'!L$45</f>
        <v>920</v>
      </c>
      <c r="L62" s="137"/>
      <c r="M62" s="137"/>
      <c r="N62" s="137">
        <f>'将来負担比率（分子）の構造'!M$45</f>
        <v>851</v>
      </c>
      <c r="O62" s="137"/>
      <c r="P62" s="137"/>
    </row>
    <row r="63" spans="1:16">
      <c r="A63" s="137" t="s">
        <v>28</v>
      </c>
      <c r="B63" s="137">
        <f>'将来負担比率（分子）の構造'!I$44</f>
        <v>852</v>
      </c>
      <c r="C63" s="137"/>
      <c r="D63" s="137"/>
      <c r="E63" s="137">
        <f>'将来負担比率（分子）の構造'!J$44</f>
        <v>652</v>
      </c>
      <c r="F63" s="137"/>
      <c r="G63" s="137"/>
      <c r="H63" s="137">
        <f>'将来負担比率（分子）の構造'!K$44</f>
        <v>994</v>
      </c>
      <c r="I63" s="137"/>
      <c r="J63" s="137"/>
      <c r="K63" s="137">
        <f>'将来負担比率（分子）の構造'!L$44</f>
        <v>1198</v>
      </c>
      <c r="L63" s="137"/>
      <c r="M63" s="137"/>
      <c r="N63" s="137">
        <f>'将来負担比率（分子）の構造'!M$44</f>
        <v>1159</v>
      </c>
      <c r="O63" s="137"/>
      <c r="P63" s="137"/>
    </row>
    <row r="64" spans="1:16">
      <c r="A64" s="137" t="s">
        <v>27</v>
      </c>
      <c r="B64" s="137">
        <f>'将来負担比率（分子）の構造'!I$43</f>
        <v>11648</v>
      </c>
      <c r="C64" s="137"/>
      <c r="D64" s="137"/>
      <c r="E64" s="137">
        <f>'将来負担比率（分子）の構造'!J$43</f>
        <v>11339</v>
      </c>
      <c r="F64" s="137"/>
      <c r="G64" s="137"/>
      <c r="H64" s="137">
        <f>'将来負担比率（分子）の構造'!K$43</f>
        <v>12338</v>
      </c>
      <c r="I64" s="137"/>
      <c r="J64" s="137"/>
      <c r="K64" s="137">
        <f>'将来負担比率（分子）の構造'!L$43</f>
        <v>14694</v>
      </c>
      <c r="L64" s="137"/>
      <c r="M64" s="137"/>
      <c r="N64" s="137">
        <f>'将来負担比率（分子）の構造'!M$43</f>
        <v>14651</v>
      </c>
      <c r="O64" s="137"/>
      <c r="P64" s="137"/>
    </row>
    <row r="65" spans="1:16">
      <c r="A65" s="137" t="s">
        <v>26</v>
      </c>
      <c r="B65" s="137">
        <f>'将来負担比率（分子）の構造'!I$42</f>
        <v>1089</v>
      </c>
      <c r="C65" s="137"/>
      <c r="D65" s="137"/>
      <c r="E65" s="137">
        <f>'将来負担比率（分子）の構造'!J$42</f>
        <v>955</v>
      </c>
      <c r="F65" s="137"/>
      <c r="G65" s="137"/>
      <c r="H65" s="137">
        <f>'将来負担比率（分子）の構造'!K$42</f>
        <v>780</v>
      </c>
      <c r="I65" s="137"/>
      <c r="J65" s="137"/>
      <c r="K65" s="137">
        <f>'将来負担比率（分子）の構造'!L$42</f>
        <v>668</v>
      </c>
      <c r="L65" s="137"/>
      <c r="M65" s="137"/>
      <c r="N65" s="137">
        <f>'将来負担比率（分子）の構造'!M$42</f>
        <v>713</v>
      </c>
      <c r="O65" s="137"/>
      <c r="P65" s="137"/>
    </row>
    <row r="66" spans="1:16">
      <c r="A66" s="137" t="s">
        <v>25</v>
      </c>
      <c r="B66" s="137">
        <f>'将来負担比率（分子）の構造'!I$41</f>
        <v>26621</v>
      </c>
      <c r="C66" s="137"/>
      <c r="D66" s="137"/>
      <c r="E66" s="137">
        <f>'将来負担比率（分子）の構造'!J$41</f>
        <v>27890</v>
      </c>
      <c r="F66" s="137"/>
      <c r="G66" s="137"/>
      <c r="H66" s="137">
        <f>'将来負担比率（分子）の構造'!K$41</f>
        <v>29349</v>
      </c>
      <c r="I66" s="137"/>
      <c r="J66" s="137"/>
      <c r="K66" s="137">
        <f>'将来負担比率（分子）の構造'!L$41</f>
        <v>30629</v>
      </c>
      <c r="L66" s="137"/>
      <c r="M66" s="137"/>
      <c r="N66" s="137">
        <f>'将来負担比率（分子）の構造'!M$41</f>
        <v>30233</v>
      </c>
      <c r="O66" s="137"/>
      <c r="P66" s="137"/>
    </row>
    <row r="67" spans="1:16">
      <c r="A67" s="137" t="s">
        <v>64</v>
      </c>
      <c r="B67" s="137" t="e">
        <f>NA()</f>
        <v>#N/A</v>
      </c>
      <c r="C67" s="137">
        <f>IF(ISNUMBER('将来負担比率（分子）の構造'!I$53), IF('将来負担比率（分子）の構造'!I$53 &lt; 0, 0, '将来負担比率（分子）の構造'!I$53), NA())</f>
        <v>9710</v>
      </c>
      <c r="D67" s="137" t="e">
        <f>NA()</f>
        <v>#N/A</v>
      </c>
      <c r="E67" s="137" t="e">
        <f>NA()</f>
        <v>#N/A</v>
      </c>
      <c r="F67" s="137">
        <f>IF(ISNUMBER('将来負担比率（分子）の構造'!J$53), IF('将来負担比率（分子）の構造'!J$53 &lt; 0, 0, '将来負担比率（分子）の構造'!J$53), NA())</f>
        <v>7833</v>
      </c>
      <c r="G67" s="137" t="e">
        <f>NA()</f>
        <v>#N/A</v>
      </c>
      <c r="H67" s="137" t="e">
        <f>NA()</f>
        <v>#N/A</v>
      </c>
      <c r="I67" s="137">
        <f>IF(ISNUMBER('将来負担比率（分子）の構造'!K$53), IF('将来負担比率（分子）の構造'!K$53 &lt; 0, 0, '将来負担比率（分子）の構造'!K$53), NA())</f>
        <v>9837</v>
      </c>
      <c r="J67" s="137" t="e">
        <f>NA()</f>
        <v>#N/A</v>
      </c>
      <c r="K67" s="137" t="e">
        <f>NA()</f>
        <v>#N/A</v>
      </c>
      <c r="L67" s="137">
        <f>IF(ISNUMBER('将来負担比率（分子）の構造'!L$53), IF('将来負担比率（分子）の構造'!L$53 &lt; 0, 0, '将来負担比率（分子）の構造'!L$53), NA())</f>
        <v>12483</v>
      </c>
      <c r="M67" s="137" t="e">
        <f>NA()</f>
        <v>#N/A</v>
      </c>
      <c r="N67" s="137" t="e">
        <f>NA()</f>
        <v>#N/A</v>
      </c>
      <c r="O67" s="137">
        <f>IF(ISNUMBER('将来負担比率（分子）の構造'!M$53), IF('将来負担比率（分子）の構造'!M$53 &lt; 0, 0, '将来負担比率（分子）の構造'!M$53), NA())</f>
        <v>11102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197</v>
      </c>
      <c r="DI1" s="704"/>
      <c r="DJ1" s="704"/>
      <c r="DK1" s="704"/>
      <c r="DL1" s="704"/>
      <c r="DM1" s="704"/>
      <c r="DN1" s="705"/>
      <c r="DP1" s="703" t="s">
        <v>198</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50" t="s">
        <v>200</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201</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202</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c r="B4" s="650" t="s">
        <v>1</v>
      </c>
      <c r="C4" s="651"/>
      <c r="D4" s="651"/>
      <c r="E4" s="651"/>
      <c r="F4" s="651"/>
      <c r="G4" s="651"/>
      <c r="H4" s="651"/>
      <c r="I4" s="651"/>
      <c r="J4" s="651"/>
      <c r="K4" s="651"/>
      <c r="L4" s="651"/>
      <c r="M4" s="651"/>
      <c r="N4" s="651"/>
      <c r="O4" s="651"/>
      <c r="P4" s="651"/>
      <c r="Q4" s="652"/>
      <c r="R4" s="650" t="s">
        <v>203</v>
      </c>
      <c r="S4" s="651"/>
      <c r="T4" s="651"/>
      <c r="U4" s="651"/>
      <c r="V4" s="651"/>
      <c r="W4" s="651"/>
      <c r="X4" s="651"/>
      <c r="Y4" s="652"/>
      <c r="Z4" s="650" t="s">
        <v>204</v>
      </c>
      <c r="AA4" s="651"/>
      <c r="AB4" s="651"/>
      <c r="AC4" s="652"/>
      <c r="AD4" s="650" t="s">
        <v>205</v>
      </c>
      <c r="AE4" s="651"/>
      <c r="AF4" s="651"/>
      <c r="AG4" s="651"/>
      <c r="AH4" s="651"/>
      <c r="AI4" s="651"/>
      <c r="AJ4" s="651"/>
      <c r="AK4" s="652"/>
      <c r="AL4" s="650" t="s">
        <v>204</v>
      </c>
      <c r="AM4" s="651"/>
      <c r="AN4" s="651"/>
      <c r="AO4" s="652"/>
      <c r="AP4" s="706" t="s">
        <v>206</v>
      </c>
      <c r="AQ4" s="706"/>
      <c r="AR4" s="706"/>
      <c r="AS4" s="706"/>
      <c r="AT4" s="706"/>
      <c r="AU4" s="706"/>
      <c r="AV4" s="706"/>
      <c r="AW4" s="706"/>
      <c r="AX4" s="706"/>
      <c r="AY4" s="706"/>
      <c r="AZ4" s="706"/>
      <c r="BA4" s="706"/>
      <c r="BB4" s="706"/>
      <c r="BC4" s="706"/>
      <c r="BD4" s="706"/>
      <c r="BE4" s="706"/>
      <c r="BF4" s="706"/>
      <c r="BG4" s="706" t="s">
        <v>207</v>
      </c>
      <c r="BH4" s="706"/>
      <c r="BI4" s="706"/>
      <c r="BJ4" s="706"/>
      <c r="BK4" s="706"/>
      <c r="BL4" s="706"/>
      <c r="BM4" s="706"/>
      <c r="BN4" s="706"/>
      <c r="BO4" s="706" t="s">
        <v>204</v>
      </c>
      <c r="BP4" s="706"/>
      <c r="BQ4" s="706"/>
      <c r="BR4" s="706"/>
      <c r="BS4" s="706" t="s">
        <v>208</v>
      </c>
      <c r="BT4" s="706"/>
      <c r="BU4" s="706"/>
      <c r="BV4" s="706"/>
      <c r="BW4" s="706"/>
      <c r="BX4" s="706"/>
      <c r="BY4" s="706"/>
      <c r="BZ4" s="706"/>
      <c r="CA4" s="706"/>
      <c r="CB4" s="706"/>
      <c r="CD4" s="695" t="s">
        <v>209</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c r="B5" s="677" t="s">
        <v>210</v>
      </c>
      <c r="C5" s="678"/>
      <c r="D5" s="678"/>
      <c r="E5" s="678"/>
      <c r="F5" s="678"/>
      <c r="G5" s="678"/>
      <c r="H5" s="678"/>
      <c r="I5" s="678"/>
      <c r="J5" s="678"/>
      <c r="K5" s="678"/>
      <c r="L5" s="678"/>
      <c r="M5" s="678"/>
      <c r="N5" s="678"/>
      <c r="O5" s="678"/>
      <c r="P5" s="678"/>
      <c r="Q5" s="679"/>
      <c r="R5" s="640">
        <v>8111258</v>
      </c>
      <c r="S5" s="641"/>
      <c r="T5" s="641"/>
      <c r="U5" s="641"/>
      <c r="V5" s="641"/>
      <c r="W5" s="641"/>
      <c r="X5" s="641"/>
      <c r="Y5" s="688"/>
      <c r="Z5" s="701">
        <v>39.299999999999997</v>
      </c>
      <c r="AA5" s="701"/>
      <c r="AB5" s="701"/>
      <c r="AC5" s="701"/>
      <c r="AD5" s="702">
        <v>8111258</v>
      </c>
      <c r="AE5" s="702"/>
      <c r="AF5" s="702"/>
      <c r="AG5" s="702"/>
      <c r="AH5" s="702"/>
      <c r="AI5" s="702"/>
      <c r="AJ5" s="702"/>
      <c r="AK5" s="702"/>
      <c r="AL5" s="689">
        <v>65.3</v>
      </c>
      <c r="AM5" s="658"/>
      <c r="AN5" s="658"/>
      <c r="AO5" s="690"/>
      <c r="AP5" s="677" t="s">
        <v>211</v>
      </c>
      <c r="AQ5" s="678"/>
      <c r="AR5" s="678"/>
      <c r="AS5" s="678"/>
      <c r="AT5" s="678"/>
      <c r="AU5" s="678"/>
      <c r="AV5" s="678"/>
      <c r="AW5" s="678"/>
      <c r="AX5" s="678"/>
      <c r="AY5" s="678"/>
      <c r="AZ5" s="678"/>
      <c r="BA5" s="678"/>
      <c r="BB5" s="678"/>
      <c r="BC5" s="678"/>
      <c r="BD5" s="678"/>
      <c r="BE5" s="678"/>
      <c r="BF5" s="679"/>
      <c r="BG5" s="590">
        <v>8062690</v>
      </c>
      <c r="BH5" s="591"/>
      <c r="BI5" s="591"/>
      <c r="BJ5" s="591"/>
      <c r="BK5" s="591"/>
      <c r="BL5" s="591"/>
      <c r="BM5" s="591"/>
      <c r="BN5" s="592"/>
      <c r="BO5" s="643">
        <v>99.4</v>
      </c>
      <c r="BP5" s="643"/>
      <c r="BQ5" s="643"/>
      <c r="BR5" s="643"/>
      <c r="BS5" s="644">
        <v>693290</v>
      </c>
      <c r="BT5" s="644"/>
      <c r="BU5" s="644"/>
      <c r="BV5" s="644"/>
      <c r="BW5" s="644"/>
      <c r="BX5" s="644"/>
      <c r="BY5" s="644"/>
      <c r="BZ5" s="644"/>
      <c r="CA5" s="644"/>
      <c r="CB5" s="680"/>
      <c r="CD5" s="695" t="s">
        <v>206</v>
      </c>
      <c r="CE5" s="696"/>
      <c r="CF5" s="696"/>
      <c r="CG5" s="696"/>
      <c r="CH5" s="696"/>
      <c r="CI5" s="696"/>
      <c r="CJ5" s="696"/>
      <c r="CK5" s="696"/>
      <c r="CL5" s="696"/>
      <c r="CM5" s="696"/>
      <c r="CN5" s="696"/>
      <c r="CO5" s="696"/>
      <c r="CP5" s="696"/>
      <c r="CQ5" s="697"/>
      <c r="CR5" s="695" t="s">
        <v>212</v>
      </c>
      <c r="CS5" s="696"/>
      <c r="CT5" s="696"/>
      <c r="CU5" s="696"/>
      <c r="CV5" s="696"/>
      <c r="CW5" s="696"/>
      <c r="CX5" s="696"/>
      <c r="CY5" s="697"/>
      <c r="CZ5" s="695" t="s">
        <v>204</v>
      </c>
      <c r="DA5" s="696"/>
      <c r="DB5" s="696"/>
      <c r="DC5" s="697"/>
      <c r="DD5" s="695" t="s">
        <v>213</v>
      </c>
      <c r="DE5" s="696"/>
      <c r="DF5" s="696"/>
      <c r="DG5" s="696"/>
      <c r="DH5" s="696"/>
      <c r="DI5" s="696"/>
      <c r="DJ5" s="696"/>
      <c r="DK5" s="696"/>
      <c r="DL5" s="696"/>
      <c r="DM5" s="696"/>
      <c r="DN5" s="696"/>
      <c r="DO5" s="696"/>
      <c r="DP5" s="697"/>
      <c r="DQ5" s="695" t="s">
        <v>214</v>
      </c>
      <c r="DR5" s="696"/>
      <c r="DS5" s="696"/>
      <c r="DT5" s="696"/>
      <c r="DU5" s="696"/>
      <c r="DV5" s="696"/>
      <c r="DW5" s="696"/>
      <c r="DX5" s="696"/>
      <c r="DY5" s="696"/>
      <c r="DZ5" s="696"/>
      <c r="EA5" s="696"/>
      <c r="EB5" s="696"/>
      <c r="EC5" s="697"/>
    </row>
    <row r="6" spans="2:143" ht="11.25" customHeight="1">
      <c r="B6" s="587" t="s">
        <v>215</v>
      </c>
      <c r="C6" s="588"/>
      <c r="D6" s="588"/>
      <c r="E6" s="588"/>
      <c r="F6" s="588"/>
      <c r="G6" s="588"/>
      <c r="H6" s="588"/>
      <c r="I6" s="588"/>
      <c r="J6" s="588"/>
      <c r="K6" s="588"/>
      <c r="L6" s="588"/>
      <c r="M6" s="588"/>
      <c r="N6" s="588"/>
      <c r="O6" s="588"/>
      <c r="P6" s="588"/>
      <c r="Q6" s="589"/>
      <c r="R6" s="590">
        <v>164255</v>
      </c>
      <c r="S6" s="591"/>
      <c r="T6" s="591"/>
      <c r="U6" s="591"/>
      <c r="V6" s="591"/>
      <c r="W6" s="591"/>
      <c r="X6" s="591"/>
      <c r="Y6" s="592"/>
      <c r="Z6" s="643">
        <v>0.8</v>
      </c>
      <c r="AA6" s="643"/>
      <c r="AB6" s="643"/>
      <c r="AC6" s="643"/>
      <c r="AD6" s="644">
        <v>164255</v>
      </c>
      <c r="AE6" s="644"/>
      <c r="AF6" s="644"/>
      <c r="AG6" s="644"/>
      <c r="AH6" s="644"/>
      <c r="AI6" s="644"/>
      <c r="AJ6" s="644"/>
      <c r="AK6" s="644"/>
      <c r="AL6" s="613">
        <v>1.3</v>
      </c>
      <c r="AM6" s="645"/>
      <c r="AN6" s="645"/>
      <c r="AO6" s="646"/>
      <c r="AP6" s="587" t="s">
        <v>216</v>
      </c>
      <c r="AQ6" s="588"/>
      <c r="AR6" s="588"/>
      <c r="AS6" s="588"/>
      <c r="AT6" s="588"/>
      <c r="AU6" s="588"/>
      <c r="AV6" s="588"/>
      <c r="AW6" s="588"/>
      <c r="AX6" s="588"/>
      <c r="AY6" s="588"/>
      <c r="AZ6" s="588"/>
      <c r="BA6" s="588"/>
      <c r="BB6" s="588"/>
      <c r="BC6" s="588"/>
      <c r="BD6" s="588"/>
      <c r="BE6" s="588"/>
      <c r="BF6" s="589"/>
      <c r="BG6" s="590">
        <v>8062690</v>
      </c>
      <c r="BH6" s="591"/>
      <c r="BI6" s="591"/>
      <c r="BJ6" s="591"/>
      <c r="BK6" s="591"/>
      <c r="BL6" s="591"/>
      <c r="BM6" s="591"/>
      <c r="BN6" s="592"/>
      <c r="BO6" s="643">
        <v>99.4</v>
      </c>
      <c r="BP6" s="643"/>
      <c r="BQ6" s="643"/>
      <c r="BR6" s="643"/>
      <c r="BS6" s="644">
        <v>693290</v>
      </c>
      <c r="BT6" s="644"/>
      <c r="BU6" s="644"/>
      <c r="BV6" s="644"/>
      <c r="BW6" s="644"/>
      <c r="BX6" s="644"/>
      <c r="BY6" s="644"/>
      <c r="BZ6" s="644"/>
      <c r="CA6" s="644"/>
      <c r="CB6" s="680"/>
      <c r="CD6" s="647" t="s">
        <v>217</v>
      </c>
      <c r="CE6" s="648"/>
      <c r="CF6" s="648"/>
      <c r="CG6" s="648"/>
      <c r="CH6" s="648"/>
      <c r="CI6" s="648"/>
      <c r="CJ6" s="648"/>
      <c r="CK6" s="648"/>
      <c r="CL6" s="648"/>
      <c r="CM6" s="648"/>
      <c r="CN6" s="648"/>
      <c r="CO6" s="648"/>
      <c r="CP6" s="648"/>
      <c r="CQ6" s="649"/>
      <c r="CR6" s="590">
        <v>210635</v>
      </c>
      <c r="CS6" s="591"/>
      <c r="CT6" s="591"/>
      <c r="CU6" s="591"/>
      <c r="CV6" s="591"/>
      <c r="CW6" s="591"/>
      <c r="CX6" s="591"/>
      <c r="CY6" s="592"/>
      <c r="CZ6" s="643">
        <v>1.1000000000000001</v>
      </c>
      <c r="DA6" s="643"/>
      <c r="DB6" s="643"/>
      <c r="DC6" s="643"/>
      <c r="DD6" s="596" t="s">
        <v>218</v>
      </c>
      <c r="DE6" s="591"/>
      <c r="DF6" s="591"/>
      <c r="DG6" s="591"/>
      <c r="DH6" s="591"/>
      <c r="DI6" s="591"/>
      <c r="DJ6" s="591"/>
      <c r="DK6" s="591"/>
      <c r="DL6" s="591"/>
      <c r="DM6" s="591"/>
      <c r="DN6" s="591"/>
      <c r="DO6" s="591"/>
      <c r="DP6" s="592"/>
      <c r="DQ6" s="596">
        <v>210618</v>
      </c>
      <c r="DR6" s="591"/>
      <c r="DS6" s="591"/>
      <c r="DT6" s="591"/>
      <c r="DU6" s="591"/>
      <c r="DV6" s="591"/>
      <c r="DW6" s="591"/>
      <c r="DX6" s="591"/>
      <c r="DY6" s="591"/>
      <c r="DZ6" s="591"/>
      <c r="EA6" s="591"/>
      <c r="EB6" s="591"/>
      <c r="EC6" s="626"/>
    </row>
    <row r="7" spans="2:143" ht="11.25" customHeight="1">
      <c r="B7" s="587" t="s">
        <v>219</v>
      </c>
      <c r="C7" s="588"/>
      <c r="D7" s="588"/>
      <c r="E7" s="588"/>
      <c r="F7" s="588"/>
      <c r="G7" s="588"/>
      <c r="H7" s="588"/>
      <c r="I7" s="588"/>
      <c r="J7" s="588"/>
      <c r="K7" s="588"/>
      <c r="L7" s="588"/>
      <c r="M7" s="588"/>
      <c r="N7" s="588"/>
      <c r="O7" s="588"/>
      <c r="P7" s="588"/>
      <c r="Q7" s="589"/>
      <c r="R7" s="590">
        <v>7191</v>
      </c>
      <c r="S7" s="591"/>
      <c r="T7" s="591"/>
      <c r="U7" s="591"/>
      <c r="V7" s="591"/>
      <c r="W7" s="591"/>
      <c r="X7" s="591"/>
      <c r="Y7" s="592"/>
      <c r="Z7" s="643">
        <v>0</v>
      </c>
      <c r="AA7" s="643"/>
      <c r="AB7" s="643"/>
      <c r="AC7" s="643"/>
      <c r="AD7" s="644">
        <v>7191</v>
      </c>
      <c r="AE7" s="644"/>
      <c r="AF7" s="644"/>
      <c r="AG7" s="644"/>
      <c r="AH7" s="644"/>
      <c r="AI7" s="644"/>
      <c r="AJ7" s="644"/>
      <c r="AK7" s="644"/>
      <c r="AL7" s="613">
        <v>0.1</v>
      </c>
      <c r="AM7" s="645"/>
      <c r="AN7" s="645"/>
      <c r="AO7" s="646"/>
      <c r="AP7" s="587" t="s">
        <v>220</v>
      </c>
      <c r="AQ7" s="588"/>
      <c r="AR7" s="588"/>
      <c r="AS7" s="588"/>
      <c r="AT7" s="588"/>
      <c r="AU7" s="588"/>
      <c r="AV7" s="588"/>
      <c r="AW7" s="588"/>
      <c r="AX7" s="588"/>
      <c r="AY7" s="588"/>
      <c r="AZ7" s="588"/>
      <c r="BA7" s="588"/>
      <c r="BB7" s="588"/>
      <c r="BC7" s="588"/>
      <c r="BD7" s="588"/>
      <c r="BE7" s="588"/>
      <c r="BF7" s="589"/>
      <c r="BG7" s="590">
        <v>2831310</v>
      </c>
      <c r="BH7" s="591"/>
      <c r="BI7" s="591"/>
      <c r="BJ7" s="591"/>
      <c r="BK7" s="591"/>
      <c r="BL7" s="591"/>
      <c r="BM7" s="591"/>
      <c r="BN7" s="592"/>
      <c r="BO7" s="643">
        <v>34.9</v>
      </c>
      <c r="BP7" s="643"/>
      <c r="BQ7" s="643"/>
      <c r="BR7" s="643"/>
      <c r="BS7" s="644">
        <v>96644</v>
      </c>
      <c r="BT7" s="644"/>
      <c r="BU7" s="644"/>
      <c r="BV7" s="644"/>
      <c r="BW7" s="644"/>
      <c r="BX7" s="644"/>
      <c r="BY7" s="644"/>
      <c r="BZ7" s="644"/>
      <c r="CA7" s="644"/>
      <c r="CB7" s="680"/>
      <c r="CD7" s="627" t="s">
        <v>221</v>
      </c>
      <c r="CE7" s="624"/>
      <c r="CF7" s="624"/>
      <c r="CG7" s="624"/>
      <c r="CH7" s="624"/>
      <c r="CI7" s="624"/>
      <c r="CJ7" s="624"/>
      <c r="CK7" s="624"/>
      <c r="CL7" s="624"/>
      <c r="CM7" s="624"/>
      <c r="CN7" s="624"/>
      <c r="CO7" s="624"/>
      <c r="CP7" s="624"/>
      <c r="CQ7" s="625"/>
      <c r="CR7" s="590">
        <v>1995532</v>
      </c>
      <c r="CS7" s="591"/>
      <c r="CT7" s="591"/>
      <c r="CU7" s="591"/>
      <c r="CV7" s="591"/>
      <c r="CW7" s="591"/>
      <c r="CX7" s="591"/>
      <c r="CY7" s="592"/>
      <c r="CZ7" s="643">
        <v>10</v>
      </c>
      <c r="DA7" s="643"/>
      <c r="DB7" s="643"/>
      <c r="DC7" s="643"/>
      <c r="DD7" s="596">
        <v>71787</v>
      </c>
      <c r="DE7" s="591"/>
      <c r="DF7" s="591"/>
      <c r="DG7" s="591"/>
      <c r="DH7" s="591"/>
      <c r="DI7" s="591"/>
      <c r="DJ7" s="591"/>
      <c r="DK7" s="591"/>
      <c r="DL7" s="591"/>
      <c r="DM7" s="591"/>
      <c r="DN7" s="591"/>
      <c r="DO7" s="591"/>
      <c r="DP7" s="592"/>
      <c r="DQ7" s="596">
        <v>1628059</v>
      </c>
      <c r="DR7" s="591"/>
      <c r="DS7" s="591"/>
      <c r="DT7" s="591"/>
      <c r="DU7" s="591"/>
      <c r="DV7" s="591"/>
      <c r="DW7" s="591"/>
      <c r="DX7" s="591"/>
      <c r="DY7" s="591"/>
      <c r="DZ7" s="591"/>
      <c r="EA7" s="591"/>
      <c r="EB7" s="591"/>
      <c r="EC7" s="626"/>
    </row>
    <row r="8" spans="2:143" ht="11.25" customHeight="1">
      <c r="B8" s="587" t="s">
        <v>222</v>
      </c>
      <c r="C8" s="588"/>
      <c r="D8" s="588"/>
      <c r="E8" s="588"/>
      <c r="F8" s="588"/>
      <c r="G8" s="588"/>
      <c r="H8" s="588"/>
      <c r="I8" s="588"/>
      <c r="J8" s="588"/>
      <c r="K8" s="588"/>
      <c r="L8" s="588"/>
      <c r="M8" s="588"/>
      <c r="N8" s="588"/>
      <c r="O8" s="588"/>
      <c r="P8" s="588"/>
      <c r="Q8" s="589"/>
      <c r="R8" s="590">
        <v>25664</v>
      </c>
      <c r="S8" s="591"/>
      <c r="T8" s="591"/>
      <c r="U8" s="591"/>
      <c r="V8" s="591"/>
      <c r="W8" s="591"/>
      <c r="X8" s="591"/>
      <c r="Y8" s="592"/>
      <c r="Z8" s="643">
        <v>0.1</v>
      </c>
      <c r="AA8" s="643"/>
      <c r="AB8" s="643"/>
      <c r="AC8" s="643"/>
      <c r="AD8" s="644">
        <v>25664</v>
      </c>
      <c r="AE8" s="644"/>
      <c r="AF8" s="644"/>
      <c r="AG8" s="644"/>
      <c r="AH8" s="644"/>
      <c r="AI8" s="644"/>
      <c r="AJ8" s="644"/>
      <c r="AK8" s="644"/>
      <c r="AL8" s="613">
        <v>0.2</v>
      </c>
      <c r="AM8" s="645"/>
      <c r="AN8" s="645"/>
      <c r="AO8" s="646"/>
      <c r="AP8" s="587" t="s">
        <v>223</v>
      </c>
      <c r="AQ8" s="588"/>
      <c r="AR8" s="588"/>
      <c r="AS8" s="588"/>
      <c r="AT8" s="588"/>
      <c r="AU8" s="588"/>
      <c r="AV8" s="588"/>
      <c r="AW8" s="588"/>
      <c r="AX8" s="588"/>
      <c r="AY8" s="588"/>
      <c r="AZ8" s="588"/>
      <c r="BA8" s="588"/>
      <c r="BB8" s="588"/>
      <c r="BC8" s="588"/>
      <c r="BD8" s="588"/>
      <c r="BE8" s="588"/>
      <c r="BF8" s="589"/>
      <c r="BG8" s="590">
        <v>81173</v>
      </c>
      <c r="BH8" s="591"/>
      <c r="BI8" s="591"/>
      <c r="BJ8" s="591"/>
      <c r="BK8" s="591"/>
      <c r="BL8" s="591"/>
      <c r="BM8" s="591"/>
      <c r="BN8" s="592"/>
      <c r="BO8" s="643">
        <v>1</v>
      </c>
      <c r="BP8" s="643"/>
      <c r="BQ8" s="643"/>
      <c r="BR8" s="643"/>
      <c r="BS8" s="596" t="s">
        <v>114</v>
      </c>
      <c r="BT8" s="591"/>
      <c r="BU8" s="591"/>
      <c r="BV8" s="591"/>
      <c r="BW8" s="591"/>
      <c r="BX8" s="591"/>
      <c r="BY8" s="591"/>
      <c r="BZ8" s="591"/>
      <c r="CA8" s="591"/>
      <c r="CB8" s="626"/>
      <c r="CD8" s="627" t="s">
        <v>224</v>
      </c>
      <c r="CE8" s="624"/>
      <c r="CF8" s="624"/>
      <c r="CG8" s="624"/>
      <c r="CH8" s="624"/>
      <c r="CI8" s="624"/>
      <c r="CJ8" s="624"/>
      <c r="CK8" s="624"/>
      <c r="CL8" s="624"/>
      <c r="CM8" s="624"/>
      <c r="CN8" s="624"/>
      <c r="CO8" s="624"/>
      <c r="CP8" s="624"/>
      <c r="CQ8" s="625"/>
      <c r="CR8" s="590">
        <v>5516794</v>
      </c>
      <c r="CS8" s="591"/>
      <c r="CT8" s="591"/>
      <c r="CU8" s="591"/>
      <c r="CV8" s="591"/>
      <c r="CW8" s="591"/>
      <c r="CX8" s="591"/>
      <c r="CY8" s="592"/>
      <c r="CZ8" s="643">
        <v>27.7</v>
      </c>
      <c r="DA8" s="643"/>
      <c r="DB8" s="643"/>
      <c r="DC8" s="643"/>
      <c r="DD8" s="596">
        <v>204405</v>
      </c>
      <c r="DE8" s="591"/>
      <c r="DF8" s="591"/>
      <c r="DG8" s="591"/>
      <c r="DH8" s="591"/>
      <c r="DI8" s="591"/>
      <c r="DJ8" s="591"/>
      <c r="DK8" s="591"/>
      <c r="DL8" s="591"/>
      <c r="DM8" s="591"/>
      <c r="DN8" s="591"/>
      <c r="DO8" s="591"/>
      <c r="DP8" s="592"/>
      <c r="DQ8" s="596">
        <v>2912741</v>
      </c>
      <c r="DR8" s="591"/>
      <c r="DS8" s="591"/>
      <c r="DT8" s="591"/>
      <c r="DU8" s="591"/>
      <c r="DV8" s="591"/>
      <c r="DW8" s="591"/>
      <c r="DX8" s="591"/>
      <c r="DY8" s="591"/>
      <c r="DZ8" s="591"/>
      <c r="EA8" s="591"/>
      <c r="EB8" s="591"/>
      <c r="EC8" s="626"/>
    </row>
    <row r="9" spans="2:143" ht="11.25" customHeight="1">
      <c r="B9" s="587" t="s">
        <v>225</v>
      </c>
      <c r="C9" s="588"/>
      <c r="D9" s="588"/>
      <c r="E9" s="588"/>
      <c r="F9" s="588"/>
      <c r="G9" s="588"/>
      <c r="H9" s="588"/>
      <c r="I9" s="588"/>
      <c r="J9" s="588"/>
      <c r="K9" s="588"/>
      <c r="L9" s="588"/>
      <c r="M9" s="588"/>
      <c r="N9" s="588"/>
      <c r="O9" s="588"/>
      <c r="P9" s="588"/>
      <c r="Q9" s="589"/>
      <c r="R9" s="590">
        <v>12853</v>
      </c>
      <c r="S9" s="591"/>
      <c r="T9" s="591"/>
      <c r="U9" s="591"/>
      <c r="V9" s="591"/>
      <c r="W9" s="591"/>
      <c r="X9" s="591"/>
      <c r="Y9" s="592"/>
      <c r="Z9" s="643">
        <v>0.1</v>
      </c>
      <c r="AA9" s="643"/>
      <c r="AB9" s="643"/>
      <c r="AC9" s="643"/>
      <c r="AD9" s="644">
        <v>12853</v>
      </c>
      <c r="AE9" s="644"/>
      <c r="AF9" s="644"/>
      <c r="AG9" s="644"/>
      <c r="AH9" s="644"/>
      <c r="AI9" s="644"/>
      <c r="AJ9" s="644"/>
      <c r="AK9" s="644"/>
      <c r="AL9" s="613">
        <v>0.1</v>
      </c>
      <c r="AM9" s="645"/>
      <c r="AN9" s="645"/>
      <c r="AO9" s="646"/>
      <c r="AP9" s="587" t="s">
        <v>226</v>
      </c>
      <c r="AQ9" s="588"/>
      <c r="AR9" s="588"/>
      <c r="AS9" s="588"/>
      <c r="AT9" s="588"/>
      <c r="AU9" s="588"/>
      <c r="AV9" s="588"/>
      <c r="AW9" s="588"/>
      <c r="AX9" s="588"/>
      <c r="AY9" s="588"/>
      <c r="AZ9" s="588"/>
      <c r="BA9" s="588"/>
      <c r="BB9" s="588"/>
      <c r="BC9" s="588"/>
      <c r="BD9" s="588"/>
      <c r="BE9" s="588"/>
      <c r="BF9" s="589"/>
      <c r="BG9" s="590">
        <v>2239493</v>
      </c>
      <c r="BH9" s="591"/>
      <c r="BI9" s="591"/>
      <c r="BJ9" s="591"/>
      <c r="BK9" s="591"/>
      <c r="BL9" s="591"/>
      <c r="BM9" s="591"/>
      <c r="BN9" s="592"/>
      <c r="BO9" s="643">
        <v>27.6</v>
      </c>
      <c r="BP9" s="643"/>
      <c r="BQ9" s="643"/>
      <c r="BR9" s="643"/>
      <c r="BS9" s="596" t="s">
        <v>114</v>
      </c>
      <c r="BT9" s="591"/>
      <c r="BU9" s="591"/>
      <c r="BV9" s="591"/>
      <c r="BW9" s="591"/>
      <c r="BX9" s="591"/>
      <c r="BY9" s="591"/>
      <c r="BZ9" s="591"/>
      <c r="CA9" s="591"/>
      <c r="CB9" s="626"/>
      <c r="CD9" s="627" t="s">
        <v>227</v>
      </c>
      <c r="CE9" s="624"/>
      <c r="CF9" s="624"/>
      <c r="CG9" s="624"/>
      <c r="CH9" s="624"/>
      <c r="CI9" s="624"/>
      <c r="CJ9" s="624"/>
      <c r="CK9" s="624"/>
      <c r="CL9" s="624"/>
      <c r="CM9" s="624"/>
      <c r="CN9" s="624"/>
      <c r="CO9" s="624"/>
      <c r="CP9" s="624"/>
      <c r="CQ9" s="625"/>
      <c r="CR9" s="590">
        <v>1679714</v>
      </c>
      <c r="CS9" s="591"/>
      <c r="CT9" s="591"/>
      <c r="CU9" s="591"/>
      <c r="CV9" s="591"/>
      <c r="CW9" s="591"/>
      <c r="CX9" s="591"/>
      <c r="CY9" s="592"/>
      <c r="CZ9" s="643">
        <v>8.4</v>
      </c>
      <c r="DA9" s="643"/>
      <c r="DB9" s="643"/>
      <c r="DC9" s="643"/>
      <c r="DD9" s="596">
        <v>25374</v>
      </c>
      <c r="DE9" s="591"/>
      <c r="DF9" s="591"/>
      <c r="DG9" s="591"/>
      <c r="DH9" s="591"/>
      <c r="DI9" s="591"/>
      <c r="DJ9" s="591"/>
      <c r="DK9" s="591"/>
      <c r="DL9" s="591"/>
      <c r="DM9" s="591"/>
      <c r="DN9" s="591"/>
      <c r="DO9" s="591"/>
      <c r="DP9" s="592"/>
      <c r="DQ9" s="596">
        <v>1649002</v>
      </c>
      <c r="DR9" s="591"/>
      <c r="DS9" s="591"/>
      <c r="DT9" s="591"/>
      <c r="DU9" s="591"/>
      <c r="DV9" s="591"/>
      <c r="DW9" s="591"/>
      <c r="DX9" s="591"/>
      <c r="DY9" s="591"/>
      <c r="DZ9" s="591"/>
      <c r="EA9" s="591"/>
      <c r="EB9" s="591"/>
      <c r="EC9" s="626"/>
    </row>
    <row r="10" spans="2:143" ht="11.25" customHeight="1">
      <c r="B10" s="587" t="s">
        <v>228</v>
      </c>
      <c r="C10" s="588"/>
      <c r="D10" s="588"/>
      <c r="E10" s="588"/>
      <c r="F10" s="588"/>
      <c r="G10" s="588"/>
      <c r="H10" s="588"/>
      <c r="I10" s="588"/>
      <c r="J10" s="588"/>
      <c r="K10" s="588"/>
      <c r="L10" s="588"/>
      <c r="M10" s="588"/>
      <c r="N10" s="588"/>
      <c r="O10" s="588"/>
      <c r="P10" s="588"/>
      <c r="Q10" s="589"/>
      <c r="R10" s="590">
        <v>757966</v>
      </c>
      <c r="S10" s="591"/>
      <c r="T10" s="591"/>
      <c r="U10" s="591"/>
      <c r="V10" s="591"/>
      <c r="W10" s="591"/>
      <c r="X10" s="591"/>
      <c r="Y10" s="592"/>
      <c r="Z10" s="643">
        <v>3.7</v>
      </c>
      <c r="AA10" s="643"/>
      <c r="AB10" s="643"/>
      <c r="AC10" s="643"/>
      <c r="AD10" s="644">
        <v>757966</v>
      </c>
      <c r="AE10" s="644"/>
      <c r="AF10" s="644"/>
      <c r="AG10" s="644"/>
      <c r="AH10" s="644"/>
      <c r="AI10" s="644"/>
      <c r="AJ10" s="644"/>
      <c r="AK10" s="644"/>
      <c r="AL10" s="613">
        <v>6.1</v>
      </c>
      <c r="AM10" s="645"/>
      <c r="AN10" s="645"/>
      <c r="AO10" s="646"/>
      <c r="AP10" s="587" t="s">
        <v>229</v>
      </c>
      <c r="AQ10" s="588"/>
      <c r="AR10" s="588"/>
      <c r="AS10" s="588"/>
      <c r="AT10" s="588"/>
      <c r="AU10" s="588"/>
      <c r="AV10" s="588"/>
      <c r="AW10" s="588"/>
      <c r="AX10" s="588"/>
      <c r="AY10" s="588"/>
      <c r="AZ10" s="588"/>
      <c r="BA10" s="588"/>
      <c r="BB10" s="588"/>
      <c r="BC10" s="588"/>
      <c r="BD10" s="588"/>
      <c r="BE10" s="588"/>
      <c r="BF10" s="589"/>
      <c r="BG10" s="590">
        <v>148845</v>
      </c>
      <c r="BH10" s="591"/>
      <c r="BI10" s="591"/>
      <c r="BJ10" s="591"/>
      <c r="BK10" s="591"/>
      <c r="BL10" s="591"/>
      <c r="BM10" s="591"/>
      <c r="BN10" s="592"/>
      <c r="BO10" s="643">
        <v>1.8</v>
      </c>
      <c r="BP10" s="643"/>
      <c r="BQ10" s="643"/>
      <c r="BR10" s="643"/>
      <c r="BS10" s="596">
        <v>24954</v>
      </c>
      <c r="BT10" s="591"/>
      <c r="BU10" s="591"/>
      <c r="BV10" s="591"/>
      <c r="BW10" s="591"/>
      <c r="BX10" s="591"/>
      <c r="BY10" s="591"/>
      <c r="BZ10" s="591"/>
      <c r="CA10" s="591"/>
      <c r="CB10" s="626"/>
      <c r="CD10" s="627" t="s">
        <v>230</v>
      </c>
      <c r="CE10" s="624"/>
      <c r="CF10" s="624"/>
      <c r="CG10" s="624"/>
      <c r="CH10" s="624"/>
      <c r="CI10" s="624"/>
      <c r="CJ10" s="624"/>
      <c r="CK10" s="624"/>
      <c r="CL10" s="624"/>
      <c r="CM10" s="624"/>
      <c r="CN10" s="624"/>
      <c r="CO10" s="624"/>
      <c r="CP10" s="624"/>
      <c r="CQ10" s="625"/>
      <c r="CR10" s="590">
        <v>54345</v>
      </c>
      <c r="CS10" s="591"/>
      <c r="CT10" s="591"/>
      <c r="CU10" s="591"/>
      <c r="CV10" s="591"/>
      <c r="CW10" s="591"/>
      <c r="CX10" s="591"/>
      <c r="CY10" s="592"/>
      <c r="CZ10" s="643">
        <v>0.3</v>
      </c>
      <c r="DA10" s="643"/>
      <c r="DB10" s="643"/>
      <c r="DC10" s="643"/>
      <c r="DD10" s="596">
        <v>474</v>
      </c>
      <c r="DE10" s="591"/>
      <c r="DF10" s="591"/>
      <c r="DG10" s="591"/>
      <c r="DH10" s="591"/>
      <c r="DI10" s="591"/>
      <c r="DJ10" s="591"/>
      <c r="DK10" s="591"/>
      <c r="DL10" s="591"/>
      <c r="DM10" s="591"/>
      <c r="DN10" s="591"/>
      <c r="DO10" s="591"/>
      <c r="DP10" s="592"/>
      <c r="DQ10" s="596">
        <v>15207</v>
      </c>
      <c r="DR10" s="591"/>
      <c r="DS10" s="591"/>
      <c r="DT10" s="591"/>
      <c r="DU10" s="591"/>
      <c r="DV10" s="591"/>
      <c r="DW10" s="591"/>
      <c r="DX10" s="591"/>
      <c r="DY10" s="591"/>
      <c r="DZ10" s="591"/>
      <c r="EA10" s="591"/>
      <c r="EB10" s="591"/>
      <c r="EC10" s="626"/>
    </row>
    <row r="11" spans="2:143" ht="11.25" customHeight="1">
      <c r="B11" s="587" t="s">
        <v>231</v>
      </c>
      <c r="C11" s="588"/>
      <c r="D11" s="588"/>
      <c r="E11" s="588"/>
      <c r="F11" s="588"/>
      <c r="G11" s="588"/>
      <c r="H11" s="588"/>
      <c r="I11" s="588"/>
      <c r="J11" s="588"/>
      <c r="K11" s="588"/>
      <c r="L11" s="588"/>
      <c r="M11" s="588"/>
      <c r="N11" s="588"/>
      <c r="O11" s="588"/>
      <c r="P11" s="588"/>
      <c r="Q11" s="589"/>
      <c r="R11" s="590" t="s">
        <v>114</v>
      </c>
      <c r="S11" s="591"/>
      <c r="T11" s="591"/>
      <c r="U11" s="591"/>
      <c r="V11" s="591"/>
      <c r="W11" s="591"/>
      <c r="X11" s="591"/>
      <c r="Y11" s="592"/>
      <c r="Z11" s="643" t="s">
        <v>114</v>
      </c>
      <c r="AA11" s="643"/>
      <c r="AB11" s="643"/>
      <c r="AC11" s="643"/>
      <c r="AD11" s="644" t="s">
        <v>114</v>
      </c>
      <c r="AE11" s="644"/>
      <c r="AF11" s="644"/>
      <c r="AG11" s="644"/>
      <c r="AH11" s="644"/>
      <c r="AI11" s="644"/>
      <c r="AJ11" s="644"/>
      <c r="AK11" s="644"/>
      <c r="AL11" s="613" t="s">
        <v>114</v>
      </c>
      <c r="AM11" s="645"/>
      <c r="AN11" s="645"/>
      <c r="AO11" s="646"/>
      <c r="AP11" s="587" t="s">
        <v>232</v>
      </c>
      <c r="AQ11" s="588"/>
      <c r="AR11" s="588"/>
      <c r="AS11" s="588"/>
      <c r="AT11" s="588"/>
      <c r="AU11" s="588"/>
      <c r="AV11" s="588"/>
      <c r="AW11" s="588"/>
      <c r="AX11" s="588"/>
      <c r="AY11" s="588"/>
      <c r="AZ11" s="588"/>
      <c r="BA11" s="588"/>
      <c r="BB11" s="588"/>
      <c r="BC11" s="588"/>
      <c r="BD11" s="588"/>
      <c r="BE11" s="588"/>
      <c r="BF11" s="589"/>
      <c r="BG11" s="590">
        <v>361799</v>
      </c>
      <c r="BH11" s="591"/>
      <c r="BI11" s="591"/>
      <c r="BJ11" s="591"/>
      <c r="BK11" s="591"/>
      <c r="BL11" s="591"/>
      <c r="BM11" s="591"/>
      <c r="BN11" s="592"/>
      <c r="BO11" s="643">
        <v>4.5</v>
      </c>
      <c r="BP11" s="643"/>
      <c r="BQ11" s="643"/>
      <c r="BR11" s="643"/>
      <c r="BS11" s="596">
        <v>71690</v>
      </c>
      <c r="BT11" s="591"/>
      <c r="BU11" s="591"/>
      <c r="BV11" s="591"/>
      <c r="BW11" s="591"/>
      <c r="BX11" s="591"/>
      <c r="BY11" s="591"/>
      <c r="BZ11" s="591"/>
      <c r="CA11" s="591"/>
      <c r="CB11" s="626"/>
      <c r="CD11" s="627" t="s">
        <v>233</v>
      </c>
      <c r="CE11" s="624"/>
      <c r="CF11" s="624"/>
      <c r="CG11" s="624"/>
      <c r="CH11" s="624"/>
      <c r="CI11" s="624"/>
      <c r="CJ11" s="624"/>
      <c r="CK11" s="624"/>
      <c r="CL11" s="624"/>
      <c r="CM11" s="624"/>
      <c r="CN11" s="624"/>
      <c r="CO11" s="624"/>
      <c r="CP11" s="624"/>
      <c r="CQ11" s="625"/>
      <c r="CR11" s="590">
        <v>1244327</v>
      </c>
      <c r="CS11" s="591"/>
      <c r="CT11" s="591"/>
      <c r="CU11" s="591"/>
      <c r="CV11" s="591"/>
      <c r="CW11" s="591"/>
      <c r="CX11" s="591"/>
      <c r="CY11" s="592"/>
      <c r="CZ11" s="643">
        <v>6.2</v>
      </c>
      <c r="DA11" s="643"/>
      <c r="DB11" s="643"/>
      <c r="DC11" s="643"/>
      <c r="DD11" s="596">
        <v>394557</v>
      </c>
      <c r="DE11" s="591"/>
      <c r="DF11" s="591"/>
      <c r="DG11" s="591"/>
      <c r="DH11" s="591"/>
      <c r="DI11" s="591"/>
      <c r="DJ11" s="591"/>
      <c r="DK11" s="591"/>
      <c r="DL11" s="591"/>
      <c r="DM11" s="591"/>
      <c r="DN11" s="591"/>
      <c r="DO11" s="591"/>
      <c r="DP11" s="592"/>
      <c r="DQ11" s="596">
        <v>731838</v>
      </c>
      <c r="DR11" s="591"/>
      <c r="DS11" s="591"/>
      <c r="DT11" s="591"/>
      <c r="DU11" s="591"/>
      <c r="DV11" s="591"/>
      <c r="DW11" s="591"/>
      <c r="DX11" s="591"/>
      <c r="DY11" s="591"/>
      <c r="DZ11" s="591"/>
      <c r="EA11" s="591"/>
      <c r="EB11" s="591"/>
      <c r="EC11" s="626"/>
    </row>
    <row r="12" spans="2:143" ht="11.25" customHeight="1">
      <c r="B12" s="587" t="s">
        <v>234</v>
      </c>
      <c r="C12" s="588"/>
      <c r="D12" s="588"/>
      <c r="E12" s="588"/>
      <c r="F12" s="588"/>
      <c r="G12" s="588"/>
      <c r="H12" s="588"/>
      <c r="I12" s="588"/>
      <c r="J12" s="588"/>
      <c r="K12" s="588"/>
      <c r="L12" s="588"/>
      <c r="M12" s="588"/>
      <c r="N12" s="588"/>
      <c r="O12" s="588"/>
      <c r="P12" s="588"/>
      <c r="Q12" s="589"/>
      <c r="R12" s="590" t="s">
        <v>114</v>
      </c>
      <c r="S12" s="591"/>
      <c r="T12" s="591"/>
      <c r="U12" s="591"/>
      <c r="V12" s="591"/>
      <c r="W12" s="591"/>
      <c r="X12" s="591"/>
      <c r="Y12" s="592"/>
      <c r="Z12" s="643" t="s">
        <v>114</v>
      </c>
      <c r="AA12" s="643"/>
      <c r="AB12" s="643"/>
      <c r="AC12" s="643"/>
      <c r="AD12" s="644" t="s">
        <v>114</v>
      </c>
      <c r="AE12" s="644"/>
      <c r="AF12" s="644"/>
      <c r="AG12" s="644"/>
      <c r="AH12" s="644"/>
      <c r="AI12" s="644"/>
      <c r="AJ12" s="644"/>
      <c r="AK12" s="644"/>
      <c r="AL12" s="613" t="s">
        <v>114</v>
      </c>
      <c r="AM12" s="645"/>
      <c r="AN12" s="645"/>
      <c r="AO12" s="646"/>
      <c r="AP12" s="587" t="s">
        <v>235</v>
      </c>
      <c r="AQ12" s="588"/>
      <c r="AR12" s="588"/>
      <c r="AS12" s="588"/>
      <c r="AT12" s="588"/>
      <c r="AU12" s="588"/>
      <c r="AV12" s="588"/>
      <c r="AW12" s="588"/>
      <c r="AX12" s="588"/>
      <c r="AY12" s="588"/>
      <c r="AZ12" s="588"/>
      <c r="BA12" s="588"/>
      <c r="BB12" s="588"/>
      <c r="BC12" s="588"/>
      <c r="BD12" s="588"/>
      <c r="BE12" s="588"/>
      <c r="BF12" s="589"/>
      <c r="BG12" s="590">
        <v>4805493</v>
      </c>
      <c r="BH12" s="591"/>
      <c r="BI12" s="591"/>
      <c r="BJ12" s="591"/>
      <c r="BK12" s="591"/>
      <c r="BL12" s="591"/>
      <c r="BM12" s="591"/>
      <c r="BN12" s="592"/>
      <c r="BO12" s="643">
        <v>59.2</v>
      </c>
      <c r="BP12" s="643"/>
      <c r="BQ12" s="643"/>
      <c r="BR12" s="643"/>
      <c r="BS12" s="596">
        <v>596646</v>
      </c>
      <c r="BT12" s="591"/>
      <c r="BU12" s="591"/>
      <c r="BV12" s="591"/>
      <c r="BW12" s="591"/>
      <c r="BX12" s="591"/>
      <c r="BY12" s="591"/>
      <c r="BZ12" s="591"/>
      <c r="CA12" s="591"/>
      <c r="CB12" s="626"/>
      <c r="CD12" s="627" t="s">
        <v>236</v>
      </c>
      <c r="CE12" s="624"/>
      <c r="CF12" s="624"/>
      <c r="CG12" s="624"/>
      <c r="CH12" s="624"/>
      <c r="CI12" s="624"/>
      <c r="CJ12" s="624"/>
      <c r="CK12" s="624"/>
      <c r="CL12" s="624"/>
      <c r="CM12" s="624"/>
      <c r="CN12" s="624"/>
      <c r="CO12" s="624"/>
      <c r="CP12" s="624"/>
      <c r="CQ12" s="625"/>
      <c r="CR12" s="590">
        <v>672444</v>
      </c>
      <c r="CS12" s="591"/>
      <c r="CT12" s="591"/>
      <c r="CU12" s="591"/>
      <c r="CV12" s="591"/>
      <c r="CW12" s="591"/>
      <c r="CX12" s="591"/>
      <c r="CY12" s="592"/>
      <c r="CZ12" s="643">
        <v>3.4</v>
      </c>
      <c r="DA12" s="643"/>
      <c r="DB12" s="643"/>
      <c r="DC12" s="643"/>
      <c r="DD12" s="596">
        <v>69264</v>
      </c>
      <c r="DE12" s="591"/>
      <c r="DF12" s="591"/>
      <c r="DG12" s="591"/>
      <c r="DH12" s="591"/>
      <c r="DI12" s="591"/>
      <c r="DJ12" s="591"/>
      <c r="DK12" s="591"/>
      <c r="DL12" s="591"/>
      <c r="DM12" s="591"/>
      <c r="DN12" s="591"/>
      <c r="DO12" s="591"/>
      <c r="DP12" s="592"/>
      <c r="DQ12" s="596">
        <v>299917</v>
      </c>
      <c r="DR12" s="591"/>
      <c r="DS12" s="591"/>
      <c r="DT12" s="591"/>
      <c r="DU12" s="591"/>
      <c r="DV12" s="591"/>
      <c r="DW12" s="591"/>
      <c r="DX12" s="591"/>
      <c r="DY12" s="591"/>
      <c r="DZ12" s="591"/>
      <c r="EA12" s="591"/>
      <c r="EB12" s="591"/>
      <c r="EC12" s="626"/>
    </row>
    <row r="13" spans="2:143" ht="11.25" customHeight="1">
      <c r="B13" s="587" t="s">
        <v>237</v>
      </c>
      <c r="C13" s="588"/>
      <c r="D13" s="588"/>
      <c r="E13" s="588"/>
      <c r="F13" s="588"/>
      <c r="G13" s="588"/>
      <c r="H13" s="588"/>
      <c r="I13" s="588"/>
      <c r="J13" s="588"/>
      <c r="K13" s="588"/>
      <c r="L13" s="588"/>
      <c r="M13" s="588"/>
      <c r="N13" s="588"/>
      <c r="O13" s="588"/>
      <c r="P13" s="588"/>
      <c r="Q13" s="589"/>
      <c r="R13" s="590">
        <v>34926</v>
      </c>
      <c r="S13" s="591"/>
      <c r="T13" s="591"/>
      <c r="U13" s="591"/>
      <c r="V13" s="591"/>
      <c r="W13" s="591"/>
      <c r="X13" s="591"/>
      <c r="Y13" s="592"/>
      <c r="Z13" s="643">
        <v>0.2</v>
      </c>
      <c r="AA13" s="643"/>
      <c r="AB13" s="643"/>
      <c r="AC13" s="643"/>
      <c r="AD13" s="644">
        <v>34926</v>
      </c>
      <c r="AE13" s="644"/>
      <c r="AF13" s="644"/>
      <c r="AG13" s="644"/>
      <c r="AH13" s="644"/>
      <c r="AI13" s="644"/>
      <c r="AJ13" s="644"/>
      <c r="AK13" s="644"/>
      <c r="AL13" s="613">
        <v>0.3</v>
      </c>
      <c r="AM13" s="645"/>
      <c r="AN13" s="645"/>
      <c r="AO13" s="646"/>
      <c r="AP13" s="587" t="s">
        <v>238</v>
      </c>
      <c r="AQ13" s="588"/>
      <c r="AR13" s="588"/>
      <c r="AS13" s="588"/>
      <c r="AT13" s="588"/>
      <c r="AU13" s="588"/>
      <c r="AV13" s="588"/>
      <c r="AW13" s="588"/>
      <c r="AX13" s="588"/>
      <c r="AY13" s="588"/>
      <c r="AZ13" s="588"/>
      <c r="BA13" s="588"/>
      <c r="BB13" s="588"/>
      <c r="BC13" s="588"/>
      <c r="BD13" s="588"/>
      <c r="BE13" s="588"/>
      <c r="BF13" s="589"/>
      <c r="BG13" s="590">
        <v>4698686</v>
      </c>
      <c r="BH13" s="591"/>
      <c r="BI13" s="591"/>
      <c r="BJ13" s="591"/>
      <c r="BK13" s="591"/>
      <c r="BL13" s="591"/>
      <c r="BM13" s="591"/>
      <c r="BN13" s="592"/>
      <c r="BO13" s="643">
        <v>57.9</v>
      </c>
      <c r="BP13" s="643"/>
      <c r="BQ13" s="643"/>
      <c r="BR13" s="643"/>
      <c r="BS13" s="596">
        <v>596646</v>
      </c>
      <c r="BT13" s="591"/>
      <c r="BU13" s="591"/>
      <c r="BV13" s="591"/>
      <c r="BW13" s="591"/>
      <c r="BX13" s="591"/>
      <c r="BY13" s="591"/>
      <c r="BZ13" s="591"/>
      <c r="CA13" s="591"/>
      <c r="CB13" s="626"/>
      <c r="CD13" s="627" t="s">
        <v>239</v>
      </c>
      <c r="CE13" s="624"/>
      <c r="CF13" s="624"/>
      <c r="CG13" s="624"/>
      <c r="CH13" s="624"/>
      <c r="CI13" s="624"/>
      <c r="CJ13" s="624"/>
      <c r="CK13" s="624"/>
      <c r="CL13" s="624"/>
      <c r="CM13" s="624"/>
      <c r="CN13" s="624"/>
      <c r="CO13" s="624"/>
      <c r="CP13" s="624"/>
      <c r="CQ13" s="625"/>
      <c r="CR13" s="590">
        <v>2670589</v>
      </c>
      <c r="CS13" s="591"/>
      <c r="CT13" s="591"/>
      <c r="CU13" s="591"/>
      <c r="CV13" s="591"/>
      <c r="CW13" s="591"/>
      <c r="CX13" s="591"/>
      <c r="CY13" s="592"/>
      <c r="CZ13" s="643">
        <v>13.4</v>
      </c>
      <c r="DA13" s="643"/>
      <c r="DB13" s="643"/>
      <c r="DC13" s="643"/>
      <c r="DD13" s="596">
        <v>1200478</v>
      </c>
      <c r="DE13" s="591"/>
      <c r="DF13" s="591"/>
      <c r="DG13" s="591"/>
      <c r="DH13" s="591"/>
      <c r="DI13" s="591"/>
      <c r="DJ13" s="591"/>
      <c r="DK13" s="591"/>
      <c r="DL13" s="591"/>
      <c r="DM13" s="591"/>
      <c r="DN13" s="591"/>
      <c r="DO13" s="591"/>
      <c r="DP13" s="592"/>
      <c r="DQ13" s="596">
        <v>1805967</v>
      </c>
      <c r="DR13" s="591"/>
      <c r="DS13" s="591"/>
      <c r="DT13" s="591"/>
      <c r="DU13" s="591"/>
      <c r="DV13" s="591"/>
      <c r="DW13" s="591"/>
      <c r="DX13" s="591"/>
      <c r="DY13" s="591"/>
      <c r="DZ13" s="591"/>
      <c r="EA13" s="591"/>
      <c r="EB13" s="591"/>
      <c r="EC13" s="626"/>
    </row>
    <row r="14" spans="2:143" ht="11.25" customHeight="1">
      <c r="B14" s="587" t="s">
        <v>240</v>
      </c>
      <c r="C14" s="588"/>
      <c r="D14" s="588"/>
      <c r="E14" s="588"/>
      <c r="F14" s="588"/>
      <c r="G14" s="588"/>
      <c r="H14" s="588"/>
      <c r="I14" s="588"/>
      <c r="J14" s="588"/>
      <c r="K14" s="588"/>
      <c r="L14" s="588"/>
      <c r="M14" s="588"/>
      <c r="N14" s="588"/>
      <c r="O14" s="588"/>
      <c r="P14" s="588"/>
      <c r="Q14" s="589"/>
      <c r="R14" s="590" t="s">
        <v>114</v>
      </c>
      <c r="S14" s="591"/>
      <c r="T14" s="591"/>
      <c r="U14" s="591"/>
      <c r="V14" s="591"/>
      <c r="W14" s="591"/>
      <c r="X14" s="591"/>
      <c r="Y14" s="592"/>
      <c r="Z14" s="643" t="s">
        <v>114</v>
      </c>
      <c r="AA14" s="643"/>
      <c r="AB14" s="643"/>
      <c r="AC14" s="643"/>
      <c r="AD14" s="644" t="s">
        <v>114</v>
      </c>
      <c r="AE14" s="644"/>
      <c r="AF14" s="644"/>
      <c r="AG14" s="644"/>
      <c r="AH14" s="644"/>
      <c r="AI14" s="644"/>
      <c r="AJ14" s="644"/>
      <c r="AK14" s="644"/>
      <c r="AL14" s="613" t="s">
        <v>114</v>
      </c>
      <c r="AM14" s="645"/>
      <c r="AN14" s="645"/>
      <c r="AO14" s="646"/>
      <c r="AP14" s="587" t="s">
        <v>241</v>
      </c>
      <c r="AQ14" s="588"/>
      <c r="AR14" s="588"/>
      <c r="AS14" s="588"/>
      <c r="AT14" s="588"/>
      <c r="AU14" s="588"/>
      <c r="AV14" s="588"/>
      <c r="AW14" s="588"/>
      <c r="AX14" s="588"/>
      <c r="AY14" s="588"/>
      <c r="AZ14" s="588"/>
      <c r="BA14" s="588"/>
      <c r="BB14" s="588"/>
      <c r="BC14" s="588"/>
      <c r="BD14" s="588"/>
      <c r="BE14" s="588"/>
      <c r="BF14" s="589"/>
      <c r="BG14" s="590">
        <v>116214</v>
      </c>
      <c r="BH14" s="591"/>
      <c r="BI14" s="591"/>
      <c r="BJ14" s="591"/>
      <c r="BK14" s="591"/>
      <c r="BL14" s="591"/>
      <c r="BM14" s="591"/>
      <c r="BN14" s="592"/>
      <c r="BO14" s="643">
        <v>1.4</v>
      </c>
      <c r="BP14" s="643"/>
      <c r="BQ14" s="643"/>
      <c r="BR14" s="643"/>
      <c r="BS14" s="596" t="s">
        <v>114</v>
      </c>
      <c r="BT14" s="591"/>
      <c r="BU14" s="591"/>
      <c r="BV14" s="591"/>
      <c r="BW14" s="591"/>
      <c r="BX14" s="591"/>
      <c r="BY14" s="591"/>
      <c r="BZ14" s="591"/>
      <c r="CA14" s="591"/>
      <c r="CB14" s="626"/>
      <c r="CD14" s="627" t="s">
        <v>242</v>
      </c>
      <c r="CE14" s="624"/>
      <c r="CF14" s="624"/>
      <c r="CG14" s="624"/>
      <c r="CH14" s="624"/>
      <c r="CI14" s="624"/>
      <c r="CJ14" s="624"/>
      <c r="CK14" s="624"/>
      <c r="CL14" s="624"/>
      <c r="CM14" s="624"/>
      <c r="CN14" s="624"/>
      <c r="CO14" s="624"/>
      <c r="CP14" s="624"/>
      <c r="CQ14" s="625"/>
      <c r="CR14" s="590">
        <v>648483</v>
      </c>
      <c r="CS14" s="591"/>
      <c r="CT14" s="591"/>
      <c r="CU14" s="591"/>
      <c r="CV14" s="591"/>
      <c r="CW14" s="591"/>
      <c r="CX14" s="591"/>
      <c r="CY14" s="592"/>
      <c r="CZ14" s="643">
        <v>3.3</v>
      </c>
      <c r="DA14" s="643"/>
      <c r="DB14" s="643"/>
      <c r="DC14" s="643"/>
      <c r="DD14" s="596">
        <v>30986</v>
      </c>
      <c r="DE14" s="591"/>
      <c r="DF14" s="591"/>
      <c r="DG14" s="591"/>
      <c r="DH14" s="591"/>
      <c r="DI14" s="591"/>
      <c r="DJ14" s="591"/>
      <c r="DK14" s="591"/>
      <c r="DL14" s="591"/>
      <c r="DM14" s="591"/>
      <c r="DN14" s="591"/>
      <c r="DO14" s="591"/>
      <c r="DP14" s="592"/>
      <c r="DQ14" s="596">
        <v>632293</v>
      </c>
      <c r="DR14" s="591"/>
      <c r="DS14" s="591"/>
      <c r="DT14" s="591"/>
      <c r="DU14" s="591"/>
      <c r="DV14" s="591"/>
      <c r="DW14" s="591"/>
      <c r="DX14" s="591"/>
      <c r="DY14" s="591"/>
      <c r="DZ14" s="591"/>
      <c r="EA14" s="591"/>
      <c r="EB14" s="591"/>
      <c r="EC14" s="626"/>
    </row>
    <row r="15" spans="2:143" ht="11.25" customHeight="1">
      <c r="B15" s="587" t="s">
        <v>243</v>
      </c>
      <c r="C15" s="588"/>
      <c r="D15" s="588"/>
      <c r="E15" s="588"/>
      <c r="F15" s="588"/>
      <c r="G15" s="588"/>
      <c r="H15" s="588"/>
      <c r="I15" s="588"/>
      <c r="J15" s="588"/>
      <c r="K15" s="588"/>
      <c r="L15" s="588"/>
      <c r="M15" s="588"/>
      <c r="N15" s="588"/>
      <c r="O15" s="588"/>
      <c r="P15" s="588"/>
      <c r="Q15" s="589"/>
      <c r="R15" s="590">
        <v>20866</v>
      </c>
      <c r="S15" s="591"/>
      <c r="T15" s="591"/>
      <c r="U15" s="591"/>
      <c r="V15" s="591"/>
      <c r="W15" s="591"/>
      <c r="X15" s="591"/>
      <c r="Y15" s="592"/>
      <c r="Z15" s="643">
        <v>0.1</v>
      </c>
      <c r="AA15" s="643"/>
      <c r="AB15" s="643"/>
      <c r="AC15" s="643"/>
      <c r="AD15" s="644">
        <v>20866</v>
      </c>
      <c r="AE15" s="644"/>
      <c r="AF15" s="644"/>
      <c r="AG15" s="644"/>
      <c r="AH15" s="644"/>
      <c r="AI15" s="644"/>
      <c r="AJ15" s="644"/>
      <c r="AK15" s="644"/>
      <c r="AL15" s="613">
        <v>0.2</v>
      </c>
      <c r="AM15" s="645"/>
      <c r="AN15" s="645"/>
      <c r="AO15" s="646"/>
      <c r="AP15" s="587" t="s">
        <v>244</v>
      </c>
      <c r="AQ15" s="588"/>
      <c r="AR15" s="588"/>
      <c r="AS15" s="588"/>
      <c r="AT15" s="588"/>
      <c r="AU15" s="588"/>
      <c r="AV15" s="588"/>
      <c r="AW15" s="588"/>
      <c r="AX15" s="588"/>
      <c r="AY15" s="588"/>
      <c r="AZ15" s="588"/>
      <c r="BA15" s="588"/>
      <c r="BB15" s="588"/>
      <c r="BC15" s="588"/>
      <c r="BD15" s="588"/>
      <c r="BE15" s="588"/>
      <c r="BF15" s="589"/>
      <c r="BG15" s="590">
        <v>309673</v>
      </c>
      <c r="BH15" s="591"/>
      <c r="BI15" s="591"/>
      <c r="BJ15" s="591"/>
      <c r="BK15" s="591"/>
      <c r="BL15" s="591"/>
      <c r="BM15" s="591"/>
      <c r="BN15" s="592"/>
      <c r="BO15" s="643">
        <v>3.8</v>
      </c>
      <c r="BP15" s="643"/>
      <c r="BQ15" s="643"/>
      <c r="BR15" s="643"/>
      <c r="BS15" s="596" t="s">
        <v>114</v>
      </c>
      <c r="BT15" s="591"/>
      <c r="BU15" s="591"/>
      <c r="BV15" s="591"/>
      <c r="BW15" s="591"/>
      <c r="BX15" s="591"/>
      <c r="BY15" s="591"/>
      <c r="BZ15" s="591"/>
      <c r="CA15" s="591"/>
      <c r="CB15" s="626"/>
      <c r="CD15" s="627" t="s">
        <v>245</v>
      </c>
      <c r="CE15" s="624"/>
      <c r="CF15" s="624"/>
      <c r="CG15" s="624"/>
      <c r="CH15" s="624"/>
      <c r="CI15" s="624"/>
      <c r="CJ15" s="624"/>
      <c r="CK15" s="624"/>
      <c r="CL15" s="624"/>
      <c r="CM15" s="624"/>
      <c r="CN15" s="624"/>
      <c r="CO15" s="624"/>
      <c r="CP15" s="624"/>
      <c r="CQ15" s="625"/>
      <c r="CR15" s="590">
        <v>2754373</v>
      </c>
      <c r="CS15" s="591"/>
      <c r="CT15" s="591"/>
      <c r="CU15" s="591"/>
      <c r="CV15" s="591"/>
      <c r="CW15" s="591"/>
      <c r="CX15" s="591"/>
      <c r="CY15" s="592"/>
      <c r="CZ15" s="643">
        <v>13.8</v>
      </c>
      <c r="DA15" s="643"/>
      <c r="DB15" s="643"/>
      <c r="DC15" s="643"/>
      <c r="DD15" s="596">
        <v>1260999</v>
      </c>
      <c r="DE15" s="591"/>
      <c r="DF15" s="591"/>
      <c r="DG15" s="591"/>
      <c r="DH15" s="591"/>
      <c r="DI15" s="591"/>
      <c r="DJ15" s="591"/>
      <c r="DK15" s="591"/>
      <c r="DL15" s="591"/>
      <c r="DM15" s="591"/>
      <c r="DN15" s="591"/>
      <c r="DO15" s="591"/>
      <c r="DP15" s="592"/>
      <c r="DQ15" s="596">
        <v>1500665</v>
      </c>
      <c r="DR15" s="591"/>
      <c r="DS15" s="591"/>
      <c r="DT15" s="591"/>
      <c r="DU15" s="591"/>
      <c r="DV15" s="591"/>
      <c r="DW15" s="591"/>
      <c r="DX15" s="591"/>
      <c r="DY15" s="591"/>
      <c r="DZ15" s="591"/>
      <c r="EA15" s="591"/>
      <c r="EB15" s="591"/>
      <c r="EC15" s="626"/>
    </row>
    <row r="16" spans="2:143" ht="11.25" customHeight="1">
      <c r="B16" s="587" t="s">
        <v>246</v>
      </c>
      <c r="C16" s="588"/>
      <c r="D16" s="588"/>
      <c r="E16" s="588"/>
      <c r="F16" s="588"/>
      <c r="G16" s="588"/>
      <c r="H16" s="588"/>
      <c r="I16" s="588"/>
      <c r="J16" s="588"/>
      <c r="K16" s="588"/>
      <c r="L16" s="588"/>
      <c r="M16" s="588"/>
      <c r="N16" s="588"/>
      <c r="O16" s="588"/>
      <c r="P16" s="588"/>
      <c r="Q16" s="589"/>
      <c r="R16" s="590">
        <v>4014523</v>
      </c>
      <c r="S16" s="591"/>
      <c r="T16" s="591"/>
      <c r="U16" s="591"/>
      <c r="V16" s="591"/>
      <c r="W16" s="591"/>
      <c r="X16" s="591"/>
      <c r="Y16" s="592"/>
      <c r="Z16" s="643">
        <v>19.5</v>
      </c>
      <c r="AA16" s="643"/>
      <c r="AB16" s="643"/>
      <c r="AC16" s="643"/>
      <c r="AD16" s="644">
        <v>3244434</v>
      </c>
      <c r="AE16" s="644"/>
      <c r="AF16" s="644"/>
      <c r="AG16" s="644"/>
      <c r="AH16" s="644"/>
      <c r="AI16" s="644"/>
      <c r="AJ16" s="644"/>
      <c r="AK16" s="644"/>
      <c r="AL16" s="613">
        <v>26.1</v>
      </c>
      <c r="AM16" s="645"/>
      <c r="AN16" s="645"/>
      <c r="AO16" s="646"/>
      <c r="AP16" s="587" t="s">
        <v>247</v>
      </c>
      <c r="AQ16" s="588"/>
      <c r="AR16" s="588"/>
      <c r="AS16" s="588"/>
      <c r="AT16" s="588"/>
      <c r="AU16" s="588"/>
      <c r="AV16" s="588"/>
      <c r="AW16" s="588"/>
      <c r="AX16" s="588"/>
      <c r="AY16" s="588"/>
      <c r="AZ16" s="588"/>
      <c r="BA16" s="588"/>
      <c r="BB16" s="588"/>
      <c r="BC16" s="588"/>
      <c r="BD16" s="588"/>
      <c r="BE16" s="588"/>
      <c r="BF16" s="589"/>
      <c r="BG16" s="590" t="s">
        <v>114</v>
      </c>
      <c r="BH16" s="591"/>
      <c r="BI16" s="591"/>
      <c r="BJ16" s="591"/>
      <c r="BK16" s="591"/>
      <c r="BL16" s="591"/>
      <c r="BM16" s="591"/>
      <c r="BN16" s="592"/>
      <c r="BO16" s="643" t="s">
        <v>114</v>
      </c>
      <c r="BP16" s="643"/>
      <c r="BQ16" s="643"/>
      <c r="BR16" s="643"/>
      <c r="BS16" s="596" t="s">
        <v>114</v>
      </c>
      <c r="BT16" s="591"/>
      <c r="BU16" s="591"/>
      <c r="BV16" s="591"/>
      <c r="BW16" s="591"/>
      <c r="BX16" s="591"/>
      <c r="BY16" s="591"/>
      <c r="BZ16" s="591"/>
      <c r="CA16" s="591"/>
      <c r="CB16" s="626"/>
      <c r="CD16" s="627" t="s">
        <v>248</v>
      </c>
      <c r="CE16" s="624"/>
      <c r="CF16" s="624"/>
      <c r="CG16" s="624"/>
      <c r="CH16" s="624"/>
      <c r="CI16" s="624"/>
      <c r="CJ16" s="624"/>
      <c r="CK16" s="624"/>
      <c r="CL16" s="624"/>
      <c r="CM16" s="624"/>
      <c r="CN16" s="624"/>
      <c r="CO16" s="624"/>
      <c r="CP16" s="624"/>
      <c r="CQ16" s="625"/>
      <c r="CR16" s="590">
        <v>9078</v>
      </c>
      <c r="CS16" s="591"/>
      <c r="CT16" s="591"/>
      <c r="CU16" s="591"/>
      <c r="CV16" s="591"/>
      <c r="CW16" s="591"/>
      <c r="CX16" s="591"/>
      <c r="CY16" s="592"/>
      <c r="CZ16" s="643">
        <v>0</v>
      </c>
      <c r="DA16" s="643"/>
      <c r="DB16" s="643"/>
      <c r="DC16" s="643"/>
      <c r="DD16" s="596" t="s">
        <v>114</v>
      </c>
      <c r="DE16" s="591"/>
      <c r="DF16" s="591"/>
      <c r="DG16" s="591"/>
      <c r="DH16" s="591"/>
      <c r="DI16" s="591"/>
      <c r="DJ16" s="591"/>
      <c r="DK16" s="591"/>
      <c r="DL16" s="591"/>
      <c r="DM16" s="591"/>
      <c r="DN16" s="591"/>
      <c r="DO16" s="591"/>
      <c r="DP16" s="592"/>
      <c r="DQ16" s="596">
        <v>9078</v>
      </c>
      <c r="DR16" s="591"/>
      <c r="DS16" s="591"/>
      <c r="DT16" s="591"/>
      <c r="DU16" s="591"/>
      <c r="DV16" s="591"/>
      <c r="DW16" s="591"/>
      <c r="DX16" s="591"/>
      <c r="DY16" s="591"/>
      <c r="DZ16" s="591"/>
      <c r="EA16" s="591"/>
      <c r="EB16" s="591"/>
      <c r="EC16" s="626"/>
    </row>
    <row r="17" spans="2:133" ht="11.25" customHeight="1">
      <c r="B17" s="587" t="s">
        <v>249</v>
      </c>
      <c r="C17" s="588"/>
      <c r="D17" s="588"/>
      <c r="E17" s="588"/>
      <c r="F17" s="588"/>
      <c r="G17" s="588"/>
      <c r="H17" s="588"/>
      <c r="I17" s="588"/>
      <c r="J17" s="588"/>
      <c r="K17" s="588"/>
      <c r="L17" s="588"/>
      <c r="M17" s="588"/>
      <c r="N17" s="588"/>
      <c r="O17" s="588"/>
      <c r="P17" s="588"/>
      <c r="Q17" s="589"/>
      <c r="R17" s="590">
        <v>3244434</v>
      </c>
      <c r="S17" s="591"/>
      <c r="T17" s="591"/>
      <c r="U17" s="591"/>
      <c r="V17" s="591"/>
      <c r="W17" s="591"/>
      <c r="X17" s="591"/>
      <c r="Y17" s="592"/>
      <c r="Z17" s="643">
        <v>15.7</v>
      </c>
      <c r="AA17" s="643"/>
      <c r="AB17" s="643"/>
      <c r="AC17" s="643"/>
      <c r="AD17" s="644">
        <v>3244434</v>
      </c>
      <c r="AE17" s="644"/>
      <c r="AF17" s="644"/>
      <c r="AG17" s="644"/>
      <c r="AH17" s="644"/>
      <c r="AI17" s="644"/>
      <c r="AJ17" s="644"/>
      <c r="AK17" s="644"/>
      <c r="AL17" s="613">
        <v>26.1</v>
      </c>
      <c r="AM17" s="645"/>
      <c r="AN17" s="645"/>
      <c r="AO17" s="646"/>
      <c r="AP17" s="587" t="s">
        <v>250</v>
      </c>
      <c r="AQ17" s="588"/>
      <c r="AR17" s="588"/>
      <c r="AS17" s="588"/>
      <c r="AT17" s="588"/>
      <c r="AU17" s="588"/>
      <c r="AV17" s="588"/>
      <c r="AW17" s="588"/>
      <c r="AX17" s="588"/>
      <c r="AY17" s="588"/>
      <c r="AZ17" s="588"/>
      <c r="BA17" s="588"/>
      <c r="BB17" s="588"/>
      <c r="BC17" s="588"/>
      <c r="BD17" s="588"/>
      <c r="BE17" s="588"/>
      <c r="BF17" s="589"/>
      <c r="BG17" s="590" t="s">
        <v>114</v>
      </c>
      <c r="BH17" s="591"/>
      <c r="BI17" s="591"/>
      <c r="BJ17" s="591"/>
      <c r="BK17" s="591"/>
      <c r="BL17" s="591"/>
      <c r="BM17" s="591"/>
      <c r="BN17" s="592"/>
      <c r="BO17" s="643" t="s">
        <v>114</v>
      </c>
      <c r="BP17" s="643"/>
      <c r="BQ17" s="643"/>
      <c r="BR17" s="643"/>
      <c r="BS17" s="596" t="s">
        <v>114</v>
      </c>
      <c r="BT17" s="591"/>
      <c r="BU17" s="591"/>
      <c r="BV17" s="591"/>
      <c r="BW17" s="591"/>
      <c r="BX17" s="591"/>
      <c r="BY17" s="591"/>
      <c r="BZ17" s="591"/>
      <c r="CA17" s="591"/>
      <c r="CB17" s="626"/>
      <c r="CD17" s="627" t="s">
        <v>251</v>
      </c>
      <c r="CE17" s="624"/>
      <c r="CF17" s="624"/>
      <c r="CG17" s="624"/>
      <c r="CH17" s="624"/>
      <c r="CI17" s="624"/>
      <c r="CJ17" s="624"/>
      <c r="CK17" s="624"/>
      <c r="CL17" s="624"/>
      <c r="CM17" s="624"/>
      <c r="CN17" s="624"/>
      <c r="CO17" s="624"/>
      <c r="CP17" s="624"/>
      <c r="CQ17" s="625"/>
      <c r="CR17" s="590">
        <v>2459767</v>
      </c>
      <c r="CS17" s="591"/>
      <c r="CT17" s="591"/>
      <c r="CU17" s="591"/>
      <c r="CV17" s="591"/>
      <c r="CW17" s="591"/>
      <c r="CX17" s="591"/>
      <c r="CY17" s="592"/>
      <c r="CZ17" s="643">
        <v>12.4</v>
      </c>
      <c r="DA17" s="643"/>
      <c r="DB17" s="643"/>
      <c r="DC17" s="643"/>
      <c r="DD17" s="596" t="s">
        <v>114</v>
      </c>
      <c r="DE17" s="591"/>
      <c r="DF17" s="591"/>
      <c r="DG17" s="591"/>
      <c r="DH17" s="591"/>
      <c r="DI17" s="591"/>
      <c r="DJ17" s="591"/>
      <c r="DK17" s="591"/>
      <c r="DL17" s="591"/>
      <c r="DM17" s="591"/>
      <c r="DN17" s="591"/>
      <c r="DO17" s="591"/>
      <c r="DP17" s="592"/>
      <c r="DQ17" s="596">
        <v>2426166</v>
      </c>
      <c r="DR17" s="591"/>
      <c r="DS17" s="591"/>
      <c r="DT17" s="591"/>
      <c r="DU17" s="591"/>
      <c r="DV17" s="591"/>
      <c r="DW17" s="591"/>
      <c r="DX17" s="591"/>
      <c r="DY17" s="591"/>
      <c r="DZ17" s="591"/>
      <c r="EA17" s="591"/>
      <c r="EB17" s="591"/>
      <c r="EC17" s="626"/>
    </row>
    <row r="18" spans="2:133" ht="11.25" customHeight="1">
      <c r="B18" s="587" t="s">
        <v>252</v>
      </c>
      <c r="C18" s="588"/>
      <c r="D18" s="588"/>
      <c r="E18" s="588"/>
      <c r="F18" s="588"/>
      <c r="G18" s="588"/>
      <c r="H18" s="588"/>
      <c r="I18" s="588"/>
      <c r="J18" s="588"/>
      <c r="K18" s="588"/>
      <c r="L18" s="588"/>
      <c r="M18" s="588"/>
      <c r="N18" s="588"/>
      <c r="O18" s="588"/>
      <c r="P18" s="588"/>
      <c r="Q18" s="589"/>
      <c r="R18" s="590">
        <v>770089</v>
      </c>
      <c r="S18" s="591"/>
      <c r="T18" s="591"/>
      <c r="U18" s="591"/>
      <c r="V18" s="591"/>
      <c r="W18" s="591"/>
      <c r="X18" s="591"/>
      <c r="Y18" s="592"/>
      <c r="Z18" s="643">
        <v>3.7</v>
      </c>
      <c r="AA18" s="643"/>
      <c r="AB18" s="643"/>
      <c r="AC18" s="643"/>
      <c r="AD18" s="644" t="s">
        <v>114</v>
      </c>
      <c r="AE18" s="644"/>
      <c r="AF18" s="644"/>
      <c r="AG18" s="644"/>
      <c r="AH18" s="644"/>
      <c r="AI18" s="644"/>
      <c r="AJ18" s="644"/>
      <c r="AK18" s="644"/>
      <c r="AL18" s="613" t="s">
        <v>114</v>
      </c>
      <c r="AM18" s="645"/>
      <c r="AN18" s="645"/>
      <c r="AO18" s="646"/>
      <c r="AP18" s="587" t="s">
        <v>253</v>
      </c>
      <c r="AQ18" s="588"/>
      <c r="AR18" s="588"/>
      <c r="AS18" s="588"/>
      <c r="AT18" s="588"/>
      <c r="AU18" s="588"/>
      <c r="AV18" s="588"/>
      <c r="AW18" s="588"/>
      <c r="AX18" s="588"/>
      <c r="AY18" s="588"/>
      <c r="AZ18" s="588"/>
      <c r="BA18" s="588"/>
      <c r="BB18" s="588"/>
      <c r="BC18" s="588"/>
      <c r="BD18" s="588"/>
      <c r="BE18" s="588"/>
      <c r="BF18" s="589"/>
      <c r="BG18" s="590" t="s">
        <v>114</v>
      </c>
      <c r="BH18" s="591"/>
      <c r="BI18" s="591"/>
      <c r="BJ18" s="591"/>
      <c r="BK18" s="591"/>
      <c r="BL18" s="591"/>
      <c r="BM18" s="591"/>
      <c r="BN18" s="592"/>
      <c r="BO18" s="643" t="s">
        <v>114</v>
      </c>
      <c r="BP18" s="643"/>
      <c r="BQ18" s="643"/>
      <c r="BR18" s="643"/>
      <c r="BS18" s="596" t="s">
        <v>114</v>
      </c>
      <c r="BT18" s="591"/>
      <c r="BU18" s="591"/>
      <c r="BV18" s="591"/>
      <c r="BW18" s="591"/>
      <c r="BX18" s="591"/>
      <c r="BY18" s="591"/>
      <c r="BZ18" s="591"/>
      <c r="CA18" s="591"/>
      <c r="CB18" s="626"/>
      <c r="CD18" s="627" t="s">
        <v>254</v>
      </c>
      <c r="CE18" s="624"/>
      <c r="CF18" s="624"/>
      <c r="CG18" s="624"/>
      <c r="CH18" s="624"/>
      <c r="CI18" s="624"/>
      <c r="CJ18" s="624"/>
      <c r="CK18" s="624"/>
      <c r="CL18" s="624"/>
      <c r="CM18" s="624"/>
      <c r="CN18" s="624"/>
      <c r="CO18" s="624"/>
      <c r="CP18" s="624"/>
      <c r="CQ18" s="625"/>
      <c r="CR18" s="590" t="s">
        <v>114</v>
      </c>
      <c r="CS18" s="591"/>
      <c r="CT18" s="591"/>
      <c r="CU18" s="591"/>
      <c r="CV18" s="591"/>
      <c r="CW18" s="591"/>
      <c r="CX18" s="591"/>
      <c r="CY18" s="592"/>
      <c r="CZ18" s="643" t="s">
        <v>114</v>
      </c>
      <c r="DA18" s="643"/>
      <c r="DB18" s="643"/>
      <c r="DC18" s="643"/>
      <c r="DD18" s="596" t="s">
        <v>114</v>
      </c>
      <c r="DE18" s="591"/>
      <c r="DF18" s="591"/>
      <c r="DG18" s="591"/>
      <c r="DH18" s="591"/>
      <c r="DI18" s="591"/>
      <c r="DJ18" s="591"/>
      <c r="DK18" s="591"/>
      <c r="DL18" s="591"/>
      <c r="DM18" s="591"/>
      <c r="DN18" s="591"/>
      <c r="DO18" s="591"/>
      <c r="DP18" s="592"/>
      <c r="DQ18" s="596" t="s">
        <v>114</v>
      </c>
      <c r="DR18" s="591"/>
      <c r="DS18" s="591"/>
      <c r="DT18" s="591"/>
      <c r="DU18" s="591"/>
      <c r="DV18" s="591"/>
      <c r="DW18" s="591"/>
      <c r="DX18" s="591"/>
      <c r="DY18" s="591"/>
      <c r="DZ18" s="591"/>
      <c r="EA18" s="591"/>
      <c r="EB18" s="591"/>
      <c r="EC18" s="626"/>
    </row>
    <row r="19" spans="2:133" ht="11.25" customHeight="1">
      <c r="B19" s="587" t="s">
        <v>255</v>
      </c>
      <c r="C19" s="588"/>
      <c r="D19" s="588"/>
      <c r="E19" s="588"/>
      <c r="F19" s="588"/>
      <c r="G19" s="588"/>
      <c r="H19" s="588"/>
      <c r="I19" s="588"/>
      <c r="J19" s="588"/>
      <c r="K19" s="588"/>
      <c r="L19" s="588"/>
      <c r="M19" s="588"/>
      <c r="N19" s="588"/>
      <c r="O19" s="588"/>
      <c r="P19" s="588"/>
      <c r="Q19" s="589"/>
      <c r="R19" s="590" t="s">
        <v>114</v>
      </c>
      <c r="S19" s="591"/>
      <c r="T19" s="591"/>
      <c r="U19" s="591"/>
      <c r="V19" s="591"/>
      <c r="W19" s="591"/>
      <c r="X19" s="591"/>
      <c r="Y19" s="592"/>
      <c r="Z19" s="643" t="s">
        <v>114</v>
      </c>
      <c r="AA19" s="643"/>
      <c r="AB19" s="643"/>
      <c r="AC19" s="643"/>
      <c r="AD19" s="644" t="s">
        <v>114</v>
      </c>
      <c r="AE19" s="644"/>
      <c r="AF19" s="644"/>
      <c r="AG19" s="644"/>
      <c r="AH19" s="644"/>
      <c r="AI19" s="644"/>
      <c r="AJ19" s="644"/>
      <c r="AK19" s="644"/>
      <c r="AL19" s="613" t="s">
        <v>114</v>
      </c>
      <c r="AM19" s="645"/>
      <c r="AN19" s="645"/>
      <c r="AO19" s="646"/>
      <c r="AP19" s="587" t="s">
        <v>256</v>
      </c>
      <c r="AQ19" s="588"/>
      <c r="AR19" s="588"/>
      <c r="AS19" s="588"/>
      <c r="AT19" s="588"/>
      <c r="AU19" s="588"/>
      <c r="AV19" s="588"/>
      <c r="AW19" s="588"/>
      <c r="AX19" s="588"/>
      <c r="AY19" s="588"/>
      <c r="AZ19" s="588"/>
      <c r="BA19" s="588"/>
      <c r="BB19" s="588"/>
      <c r="BC19" s="588"/>
      <c r="BD19" s="588"/>
      <c r="BE19" s="588"/>
      <c r="BF19" s="589"/>
      <c r="BG19" s="590">
        <v>48568</v>
      </c>
      <c r="BH19" s="591"/>
      <c r="BI19" s="591"/>
      <c r="BJ19" s="591"/>
      <c r="BK19" s="591"/>
      <c r="BL19" s="591"/>
      <c r="BM19" s="591"/>
      <c r="BN19" s="592"/>
      <c r="BO19" s="643">
        <v>0.6</v>
      </c>
      <c r="BP19" s="643"/>
      <c r="BQ19" s="643"/>
      <c r="BR19" s="643"/>
      <c r="BS19" s="596" t="s">
        <v>114</v>
      </c>
      <c r="BT19" s="591"/>
      <c r="BU19" s="591"/>
      <c r="BV19" s="591"/>
      <c r="BW19" s="591"/>
      <c r="BX19" s="591"/>
      <c r="BY19" s="591"/>
      <c r="BZ19" s="591"/>
      <c r="CA19" s="591"/>
      <c r="CB19" s="626"/>
      <c r="CD19" s="627" t="s">
        <v>257</v>
      </c>
      <c r="CE19" s="624"/>
      <c r="CF19" s="624"/>
      <c r="CG19" s="624"/>
      <c r="CH19" s="624"/>
      <c r="CI19" s="624"/>
      <c r="CJ19" s="624"/>
      <c r="CK19" s="624"/>
      <c r="CL19" s="624"/>
      <c r="CM19" s="624"/>
      <c r="CN19" s="624"/>
      <c r="CO19" s="624"/>
      <c r="CP19" s="624"/>
      <c r="CQ19" s="625"/>
      <c r="CR19" s="590" t="s">
        <v>114</v>
      </c>
      <c r="CS19" s="591"/>
      <c r="CT19" s="591"/>
      <c r="CU19" s="591"/>
      <c r="CV19" s="591"/>
      <c r="CW19" s="591"/>
      <c r="CX19" s="591"/>
      <c r="CY19" s="592"/>
      <c r="CZ19" s="643" t="s">
        <v>114</v>
      </c>
      <c r="DA19" s="643"/>
      <c r="DB19" s="643"/>
      <c r="DC19" s="643"/>
      <c r="DD19" s="596" t="s">
        <v>114</v>
      </c>
      <c r="DE19" s="591"/>
      <c r="DF19" s="591"/>
      <c r="DG19" s="591"/>
      <c r="DH19" s="591"/>
      <c r="DI19" s="591"/>
      <c r="DJ19" s="591"/>
      <c r="DK19" s="591"/>
      <c r="DL19" s="591"/>
      <c r="DM19" s="591"/>
      <c r="DN19" s="591"/>
      <c r="DO19" s="591"/>
      <c r="DP19" s="592"/>
      <c r="DQ19" s="596" t="s">
        <v>114</v>
      </c>
      <c r="DR19" s="591"/>
      <c r="DS19" s="591"/>
      <c r="DT19" s="591"/>
      <c r="DU19" s="591"/>
      <c r="DV19" s="591"/>
      <c r="DW19" s="591"/>
      <c r="DX19" s="591"/>
      <c r="DY19" s="591"/>
      <c r="DZ19" s="591"/>
      <c r="EA19" s="591"/>
      <c r="EB19" s="591"/>
      <c r="EC19" s="626"/>
    </row>
    <row r="20" spans="2:133" ht="11.25" customHeight="1">
      <c r="B20" s="587" t="s">
        <v>258</v>
      </c>
      <c r="C20" s="588"/>
      <c r="D20" s="588"/>
      <c r="E20" s="588"/>
      <c r="F20" s="588"/>
      <c r="G20" s="588"/>
      <c r="H20" s="588"/>
      <c r="I20" s="588"/>
      <c r="J20" s="588"/>
      <c r="K20" s="588"/>
      <c r="L20" s="588"/>
      <c r="M20" s="588"/>
      <c r="N20" s="588"/>
      <c r="O20" s="588"/>
      <c r="P20" s="588"/>
      <c r="Q20" s="589"/>
      <c r="R20" s="590">
        <v>13149502</v>
      </c>
      <c r="S20" s="591"/>
      <c r="T20" s="591"/>
      <c r="U20" s="591"/>
      <c r="V20" s="591"/>
      <c r="W20" s="591"/>
      <c r="X20" s="591"/>
      <c r="Y20" s="592"/>
      <c r="Z20" s="643">
        <v>63.7</v>
      </c>
      <c r="AA20" s="643"/>
      <c r="AB20" s="643"/>
      <c r="AC20" s="643"/>
      <c r="AD20" s="644">
        <v>12379413</v>
      </c>
      <c r="AE20" s="644"/>
      <c r="AF20" s="644"/>
      <c r="AG20" s="644"/>
      <c r="AH20" s="644"/>
      <c r="AI20" s="644"/>
      <c r="AJ20" s="644"/>
      <c r="AK20" s="644"/>
      <c r="AL20" s="613">
        <v>99.7</v>
      </c>
      <c r="AM20" s="645"/>
      <c r="AN20" s="645"/>
      <c r="AO20" s="646"/>
      <c r="AP20" s="587" t="s">
        <v>259</v>
      </c>
      <c r="AQ20" s="588"/>
      <c r="AR20" s="588"/>
      <c r="AS20" s="588"/>
      <c r="AT20" s="588"/>
      <c r="AU20" s="588"/>
      <c r="AV20" s="588"/>
      <c r="AW20" s="588"/>
      <c r="AX20" s="588"/>
      <c r="AY20" s="588"/>
      <c r="AZ20" s="588"/>
      <c r="BA20" s="588"/>
      <c r="BB20" s="588"/>
      <c r="BC20" s="588"/>
      <c r="BD20" s="588"/>
      <c r="BE20" s="588"/>
      <c r="BF20" s="589"/>
      <c r="BG20" s="590">
        <v>48568</v>
      </c>
      <c r="BH20" s="591"/>
      <c r="BI20" s="591"/>
      <c r="BJ20" s="591"/>
      <c r="BK20" s="591"/>
      <c r="BL20" s="591"/>
      <c r="BM20" s="591"/>
      <c r="BN20" s="592"/>
      <c r="BO20" s="643">
        <v>0.6</v>
      </c>
      <c r="BP20" s="643"/>
      <c r="BQ20" s="643"/>
      <c r="BR20" s="643"/>
      <c r="BS20" s="596" t="s">
        <v>114</v>
      </c>
      <c r="BT20" s="591"/>
      <c r="BU20" s="591"/>
      <c r="BV20" s="591"/>
      <c r="BW20" s="591"/>
      <c r="BX20" s="591"/>
      <c r="BY20" s="591"/>
      <c r="BZ20" s="591"/>
      <c r="CA20" s="591"/>
      <c r="CB20" s="626"/>
      <c r="CD20" s="627" t="s">
        <v>260</v>
      </c>
      <c r="CE20" s="624"/>
      <c r="CF20" s="624"/>
      <c r="CG20" s="624"/>
      <c r="CH20" s="624"/>
      <c r="CI20" s="624"/>
      <c r="CJ20" s="624"/>
      <c r="CK20" s="624"/>
      <c r="CL20" s="624"/>
      <c r="CM20" s="624"/>
      <c r="CN20" s="624"/>
      <c r="CO20" s="624"/>
      <c r="CP20" s="624"/>
      <c r="CQ20" s="625"/>
      <c r="CR20" s="590">
        <v>19916081</v>
      </c>
      <c r="CS20" s="591"/>
      <c r="CT20" s="591"/>
      <c r="CU20" s="591"/>
      <c r="CV20" s="591"/>
      <c r="CW20" s="591"/>
      <c r="CX20" s="591"/>
      <c r="CY20" s="592"/>
      <c r="CZ20" s="643">
        <v>100</v>
      </c>
      <c r="DA20" s="643"/>
      <c r="DB20" s="643"/>
      <c r="DC20" s="643"/>
      <c r="DD20" s="596">
        <v>3258324</v>
      </c>
      <c r="DE20" s="591"/>
      <c r="DF20" s="591"/>
      <c r="DG20" s="591"/>
      <c r="DH20" s="591"/>
      <c r="DI20" s="591"/>
      <c r="DJ20" s="591"/>
      <c r="DK20" s="591"/>
      <c r="DL20" s="591"/>
      <c r="DM20" s="591"/>
      <c r="DN20" s="591"/>
      <c r="DO20" s="591"/>
      <c r="DP20" s="592"/>
      <c r="DQ20" s="596">
        <v>13821551</v>
      </c>
      <c r="DR20" s="591"/>
      <c r="DS20" s="591"/>
      <c r="DT20" s="591"/>
      <c r="DU20" s="591"/>
      <c r="DV20" s="591"/>
      <c r="DW20" s="591"/>
      <c r="DX20" s="591"/>
      <c r="DY20" s="591"/>
      <c r="DZ20" s="591"/>
      <c r="EA20" s="591"/>
      <c r="EB20" s="591"/>
      <c r="EC20" s="626"/>
    </row>
    <row r="21" spans="2:133" ht="11.25" customHeight="1">
      <c r="B21" s="587" t="s">
        <v>261</v>
      </c>
      <c r="C21" s="588"/>
      <c r="D21" s="588"/>
      <c r="E21" s="588"/>
      <c r="F21" s="588"/>
      <c r="G21" s="588"/>
      <c r="H21" s="588"/>
      <c r="I21" s="588"/>
      <c r="J21" s="588"/>
      <c r="K21" s="588"/>
      <c r="L21" s="588"/>
      <c r="M21" s="588"/>
      <c r="N21" s="588"/>
      <c r="O21" s="588"/>
      <c r="P21" s="588"/>
      <c r="Q21" s="589"/>
      <c r="R21" s="590">
        <v>4887</v>
      </c>
      <c r="S21" s="591"/>
      <c r="T21" s="591"/>
      <c r="U21" s="591"/>
      <c r="V21" s="591"/>
      <c r="W21" s="591"/>
      <c r="X21" s="591"/>
      <c r="Y21" s="592"/>
      <c r="Z21" s="643">
        <v>0</v>
      </c>
      <c r="AA21" s="643"/>
      <c r="AB21" s="643"/>
      <c r="AC21" s="643"/>
      <c r="AD21" s="644">
        <v>4887</v>
      </c>
      <c r="AE21" s="644"/>
      <c r="AF21" s="644"/>
      <c r="AG21" s="644"/>
      <c r="AH21" s="644"/>
      <c r="AI21" s="644"/>
      <c r="AJ21" s="644"/>
      <c r="AK21" s="644"/>
      <c r="AL21" s="613">
        <v>0</v>
      </c>
      <c r="AM21" s="645"/>
      <c r="AN21" s="645"/>
      <c r="AO21" s="646"/>
      <c r="AP21" s="684" t="s">
        <v>262</v>
      </c>
      <c r="AQ21" s="691"/>
      <c r="AR21" s="691"/>
      <c r="AS21" s="691"/>
      <c r="AT21" s="691"/>
      <c r="AU21" s="691"/>
      <c r="AV21" s="691"/>
      <c r="AW21" s="691"/>
      <c r="AX21" s="691"/>
      <c r="AY21" s="691"/>
      <c r="AZ21" s="691"/>
      <c r="BA21" s="691"/>
      <c r="BB21" s="691"/>
      <c r="BC21" s="691"/>
      <c r="BD21" s="691"/>
      <c r="BE21" s="691"/>
      <c r="BF21" s="686"/>
      <c r="BG21" s="590">
        <v>48568</v>
      </c>
      <c r="BH21" s="591"/>
      <c r="BI21" s="591"/>
      <c r="BJ21" s="591"/>
      <c r="BK21" s="591"/>
      <c r="BL21" s="591"/>
      <c r="BM21" s="591"/>
      <c r="BN21" s="592"/>
      <c r="BO21" s="643">
        <v>0.6</v>
      </c>
      <c r="BP21" s="643"/>
      <c r="BQ21" s="643"/>
      <c r="BR21" s="643"/>
      <c r="BS21" s="596" t="s">
        <v>114</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c r="B22" s="587" t="s">
        <v>263</v>
      </c>
      <c r="C22" s="588"/>
      <c r="D22" s="588"/>
      <c r="E22" s="588"/>
      <c r="F22" s="588"/>
      <c r="G22" s="588"/>
      <c r="H22" s="588"/>
      <c r="I22" s="588"/>
      <c r="J22" s="588"/>
      <c r="K22" s="588"/>
      <c r="L22" s="588"/>
      <c r="M22" s="588"/>
      <c r="N22" s="588"/>
      <c r="O22" s="588"/>
      <c r="P22" s="588"/>
      <c r="Q22" s="589"/>
      <c r="R22" s="590">
        <v>204430</v>
      </c>
      <c r="S22" s="591"/>
      <c r="T22" s="591"/>
      <c r="U22" s="591"/>
      <c r="V22" s="591"/>
      <c r="W22" s="591"/>
      <c r="X22" s="591"/>
      <c r="Y22" s="592"/>
      <c r="Z22" s="643">
        <v>1</v>
      </c>
      <c r="AA22" s="643"/>
      <c r="AB22" s="643"/>
      <c r="AC22" s="643"/>
      <c r="AD22" s="644" t="s">
        <v>114</v>
      </c>
      <c r="AE22" s="644"/>
      <c r="AF22" s="644"/>
      <c r="AG22" s="644"/>
      <c r="AH22" s="644"/>
      <c r="AI22" s="644"/>
      <c r="AJ22" s="644"/>
      <c r="AK22" s="644"/>
      <c r="AL22" s="613" t="s">
        <v>114</v>
      </c>
      <c r="AM22" s="645"/>
      <c r="AN22" s="645"/>
      <c r="AO22" s="646"/>
      <c r="AP22" s="684" t="s">
        <v>264</v>
      </c>
      <c r="AQ22" s="691"/>
      <c r="AR22" s="691"/>
      <c r="AS22" s="691"/>
      <c r="AT22" s="691"/>
      <c r="AU22" s="691"/>
      <c r="AV22" s="691"/>
      <c r="AW22" s="691"/>
      <c r="AX22" s="691"/>
      <c r="AY22" s="691"/>
      <c r="AZ22" s="691"/>
      <c r="BA22" s="691"/>
      <c r="BB22" s="691"/>
      <c r="BC22" s="691"/>
      <c r="BD22" s="691"/>
      <c r="BE22" s="691"/>
      <c r="BF22" s="686"/>
      <c r="BG22" s="590" t="s">
        <v>114</v>
      </c>
      <c r="BH22" s="591"/>
      <c r="BI22" s="591"/>
      <c r="BJ22" s="591"/>
      <c r="BK22" s="591"/>
      <c r="BL22" s="591"/>
      <c r="BM22" s="591"/>
      <c r="BN22" s="592"/>
      <c r="BO22" s="643" t="s">
        <v>114</v>
      </c>
      <c r="BP22" s="643"/>
      <c r="BQ22" s="643"/>
      <c r="BR22" s="643"/>
      <c r="BS22" s="596" t="s">
        <v>114</v>
      </c>
      <c r="BT22" s="591"/>
      <c r="BU22" s="591"/>
      <c r="BV22" s="591"/>
      <c r="BW22" s="591"/>
      <c r="BX22" s="591"/>
      <c r="BY22" s="591"/>
      <c r="BZ22" s="591"/>
      <c r="CA22" s="591"/>
      <c r="CB22" s="626"/>
      <c r="CD22" s="695" t="s">
        <v>265</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c r="B23" s="587" t="s">
        <v>266</v>
      </c>
      <c r="C23" s="588"/>
      <c r="D23" s="588"/>
      <c r="E23" s="588"/>
      <c r="F23" s="588"/>
      <c r="G23" s="588"/>
      <c r="H23" s="588"/>
      <c r="I23" s="588"/>
      <c r="J23" s="588"/>
      <c r="K23" s="588"/>
      <c r="L23" s="588"/>
      <c r="M23" s="588"/>
      <c r="N23" s="588"/>
      <c r="O23" s="588"/>
      <c r="P23" s="588"/>
      <c r="Q23" s="589"/>
      <c r="R23" s="590">
        <v>281198</v>
      </c>
      <c r="S23" s="591"/>
      <c r="T23" s="591"/>
      <c r="U23" s="591"/>
      <c r="V23" s="591"/>
      <c r="W23" s="591"/>
      <c r="X23" s="591"/>
      <c r="Y23" s="592"/>
      <c r="Z23" s="643">
        <v>1.4</v>
      </c>
      <c r="AA23" s="643"/>
      <c r="AB23" s="643"/>
      <c r="AC23" s="643"/>
      <c r="AD23" s="644">
        <v>22832</v>
      </c>
      <c r="AE23" s="644"/>
      <c r="AF23" s="644"/>
      <c r="AG23" s="644"/>
      <c r="AH23" s="644"/>
      <c r="AI23" s="644"/>
      <c r="AJ23" s="644"/>
      <c r="AK23" s="644"/>
      <c r="AL23" s="613">
        <v>0.2</v>
      </c>
      <c r="AM23" s="645"/>
      <c r="AN23" s="645"/>
      <c r="AO23" s="646"/>
      <c r="AP23" s="684" t="s">
        <v>267</v>
      </c>
      <c r="AQ23" s="691"/>
      <c r="AR23" s="691"/>
      <c r="AS23" s="691"/>
      <c r="AT23" s="691"/>
      <c r="AU23" s="691"/>
      <c r="AV23" s="691"/>
      <c r="AW23" s="691"/>
      <c r="AX23" s="691"/>
      <c r="AY23" s="691"/>
      <c r="AZ23" s="691"/>
      <c r="BA23" s="691"/>
      <c r="BB23" s="691"/>
      <c r="BC23" s="691"/>
      <c r="BD23" s="691"/>
      <c r="BE23" s="691"/>
      <c r="BF23" s="686"/>
      <c r="BG23" s="590" t="s">
        <v>114</v>
      </c>
      <c r="BH23" s="591"/>
      <c r="BI23" s="591"/>
      <c r="BJ23" s="591"/>
      <c r="BK23" s="591"/>
      <c r="BL23" s="591"/>
      <c r="BM23" s="591"/>
      <c r="BN23" s="592"/>
      <c r="BO23" s="643" t="s">
        <v>114</v>
      </c>
      <c r="BP23" s="643"/>
      <c r="BQ23" s="643"/>
      <c r="BR23" s="643"/>
      <c r="BS23" s="596" t="s">
        <v>114</v>
      </c>
      <c r="BT23" s="591"/>
      <c r="BU23" s="591"/>
      <c r="BV23" s="591"/>
      <c r="BW23" s="591"/>
      <c r="BX23" s="591"/>
      <c r="BY23" s="591"/>
      <c r="BZ23" s="591"/>
      <c r="CA23" s="591"/>
      <c r="CB23" s="626"/>
      <c r="CD23" s="695" t="s">
        <v>206</v>
      </c>
      <c r="CE23" s="696"/>
      <c r="CF23" s="696"/>
      <c r="CG23" s="696"/>
      <c r="CH23" s="696"/>
      <c r="CI23" s="696"/>
      <c r="CJ23" s="696"/>
      <c r="CK23" s="696"/>
      <c r="CL23" s="696"/>
      <c r="CM23" s="696"/>
      <c r="CN23" s="696"/>
      <c r="CO23" s="696"/>
      <c r="CP23" s="696"/>
      <c r="CQ23" s="697"/>
      <c r="CR23" s="695" t="s">
        <v>268</v>
      </c>
      <c r="CS23" s="696"/>
      <c r="CT23" s="696"/>
      <c r="CU23" s="696"/>
      <c r="CV23" s="696"/>
      <c r="CW23" s="696"/>
      <c r="CX23" s="696"/>
      <c r="CY23" s="697"/>
      <c r="CZ23" s="695" t="s">
        <v>269</v>
      </c>
      <c r="DA23" s="696"/>
      <c r="DB23" s="696"/>
      <c r="DC23" s="697"/>
      <c r="DD23" s="695" t="s">
        <v>270</v>
      </c>
      <c r="DE23" s="696"/>
      <c r="DF23" s="696"/>
      <c r="DG23" s="696"/>
      <c r="DH23" s="696"/>
      <c r="DI23" s="696"/>
      <c r="DJ23" s="696"/>
      <c r="DK23" s="697"/>
      <c r="DL23" s="698" t="s">
        <v>271</v>
      </c>
      <c r="DM23" s="699"/>
      <c r="DN23" s="699"/>
      <c r="DO23" s="699"/>
      <c r="DP23" s="699"/>
      <c r="DQ23" s="699"/>
      <c r="DR23" s="699"/>
      <c r="DS23" s="699"/>
      <c r="DT23" s="699"/>
      <c r="DU23" s="699"/>
      <c r="DV23" s="700"/>
      <c r="DW23" s="695" t="s">
        <v>272</v>
      </c>
      <c r="DX23" s="696"/>
      <c r="DY23" s="696"/>
      <c r="DZ23" s="696"/>
      <c r="EA23" s="696"/>
      <c r="EB23" s="696"/>
      <c r="EC23" s="697"/>
    </row>
    <row r="24" spans="2:133" ht="11.25" customHeight="1">
      <c r="B24" s="587" t="s">
        <v>273</v>
      </c>
      <c r="C24" s="588"/>
      <c r="D24" s="588"/>
      <c r="E24" s="588"/>
      <c r="F24" s="588"/>
      <c r="G24" s="588"/>
      <c r="H24" s="588"/>
      <c r="I24" s="588"/>
      <c r="J24" s="588"/>
      <c r="K24" s="588"/>
      <c r="L24" s="588"/>
      <c r="M24" s="588"/>
      <c r="N24" s="588"/>
      <c r="O24" s="588"/>
      <c r="P24" s="588"/>
      <c r="Q24" s="589"/>
      <c r="R24" s="590">
        <v>29745</v>
      </c>
      <c r="S24" s="591"/>
      <c r="T24" s="591"/>
      <c r="U24" s="591"/>
      <c r="V24" s="591"/>
      <c r="W24" s="591"/>
      <c r="X24" s="591"/>
      <c r="Y24" s="592"/>
      <c r="Z24" s="643">
        <v>0.1</v>
      </c>
      <c r="AA24" s="643"/>
      <c r="AB24" s="643"/>
      <c r="AC24" s="643"/>
      <c r="AD24" s="644" t="s">
        <v>114</v>
      </c>
      <c r="AE24" s="644"/>
      <c r="AF24" s="644"/>
      <c r="AG24" s="644"/>
      <c r="AH24" s="644"/>
      <c r="AI24" s="644"/>
      <c r="AJ24" s="644"/>
      <c r="AK24" s="644"/>
      <c r="AL24" s="613" t="s">
        <v>114</v>
      </c>
      <c r="AM24" s="645"/>
      <c r="AN24" s="645"/>
      <c r="AO24" s="646"/>
      <c r="AP24" s="684" t="s">
        <v>274</v>
      </c>
      <c r="AQ24" s="691"/>
      <c r="AR24" s="691"/>
      <c r="AS24" s="691"/>
      <c r="AT24" s="691"/>
      <c r="AU24" s="691"/>
      <c r="AV24" s="691"/>
      <c r="AW24" s="691"/>
      <c r="AX24" s="691"/>
      <c r="AY24" s="691"/>
      <c r="AZ24" s="691"/>
      <c r="BA24" s="691"/>
      <c r="BB24" s="691"/>
      <c r="BC24" s="691"/>
      <c r="BD24" s="691"/>
      <c r="BE24" s="691"/>
      <c r="BF24" s="686"/>
      <c r="BG24" s="590" t="s">
        <v>114</v>
      </c>
      <c r="BH24" s="591"/>
      <c r="BI24" s="591"/>
      <c r="BJ24" s="591"/>
      <c r="BK24" s="591"/>
      <c r="BL24" s="591"/>
      <c r="BM24" s="591"/>
      <c r="BN24" s="592"/>
      <c r="BO24" s="643" t="s">
        <v>114</v>
      </c>
      <c r="BP24" s="643"/>
      <c r="BQ24" s="643"/>
      <c r="BR24" s="643"/>
      <c r="BS24" s="596" t="s">
        <v>114</v>
      </c>
      <c r="BT24" s="591"/>
      <c r="BU24" s="591"/>
      <c r="BV24" s="591"/>
      <c r="BW24" s="591"/>
      <c r="BX24" s="591"/>
      <c r="BY24" s="591"/>
      <c r="BZ24" s="591"/>
      <c r="CA24" s="591"/>
      <c r="CB24" s="626"/>
      <c r="CD24" s="647" t="s">
        <v>275</v>
      </c>
      <c r="CE24" s="648"/>
      <c r="CF24" s="648"/>
      <c r="CG24" s="648"/>
      <c r="CH24" s="648"/>
      <c r="CI24" s="648"/>
      <c r="CJ24" s="648"/>
      <c r="CK24" s="648"/>
      <c r="CL24" s="648"/>
      <c r="CM24" s="648"/>
      <c r="CN24" s="648"/>
      <c r="CO24" s="648"/>
      <c r="CP24" s="648"/>
      <c r="CQ24" s="649"/>
      <c r="CR24" s="640">
        <v>7995322</v>
      </c>
      <c r="CS24" s="641"/>
      <c r="CT24" s="641"/>
      <c r="CU24" s="641"/>
      <c r="CV24" s="641"/>
      <c r="CW24" s="641"/>
      <c r="CX24" s="641"/>
      <c r="CY24" s="688"/>
      <c r="CZ24" s="692">
        <v>40.1</v>
      </c>
      <c r="DA24" s="693"/>
      <c r="DB24" s="693"/>
      <c r="DC24" s="694"/>
      <c r="DD24" s="687">
        <v>5734716</v>
      </c>
      <c r="DE24" s="641"/>
      <c r="DF24" s="641"/>
      <c r="DG24" s="641"/>
      <c r="DH24" s="641"/>
      <c r="DI24" s="641"/>
      <c r="DJ24" s="641"/>
      <c r="DK24" s="688"/>
      <c r="DL24" s="687">
        <v>5474166</v>
      </c>
      <c r="DM24" s="641"/>
      <c r="DN24" s="641"/>
      <c r="DO24" s="641"/>
      <c r="DP24" s="641"/>
      <c r="DQ24" s="641"/>
      <c r="DR24" s="641"/>
      <c r="DS24" s="641"/>
      <c r="DT24" s="641"/>
      <c r="DU24" s="641"/>
      <c r="DV24" s="688"/>
      <c r="DW24" s="689">
        <v>41.5</v>
      </c>
      <c r="DX24" s="658"/>
      <c r="DY24" s="658"/>
      <c r="DZ24" s="658"/>
      <c r="EA24" s="658"/>
      <c r="EB24" s="658"/>
      <c r="EC24" s="690"/>
    </row>
    <row r="25" spans="2:133" ht="11.25" customHeight="1">
      <c r="B25" s="587" t="s">
        <v>276</v>
      </c>
      <c r="C25" s="588"/>
      <c r="D25" s="588"/>
      <c r="E25" s="588"/>
      <c r="F25" s="588"/>
      <c r="G25" s="588"/>
      <c r="H25" s="588"/>
      <c r="I25" s="588"/>
      <c r="J25" s="588"/>
      <c r="K25" s="588"/>
      <c r="L25" s="588"/>
      <c r="M25" s="588"/>
      <c r="N25" s="588"/>
      <c r="O25" s="588"/>
      <c r="P25" s="588"/>
      <c r="Q25" s="589"/>
      <c r="R25" s="590">
        <v>2199034</v>
      </c>
      <c r="S25" s="591"/>
      <c r="T25" s="591"/>
      <c r="U25" s="591"/>
      <c r="V25" s="591"/>
      <c r="W25" s="591"/>
      <c r="X25" s="591"/>
      <c r="Y25" s="592"/>
      <c r="Z25" s="643">
        <v>10.7</v>
      </c>
      <c r="AA25" s="643"/>
      <c r="AB25" s="643"/>
      <c r="AC25" s="643"/>
      <c r="AD25" s="644" t="s">
        <v>114</v>
      </c>
      <c r="AE25" s="644"/>
      <c r="AF25" s="644"/>
      <c r="AG25" s="644"/>
      <c r="AH25" s="644"/>
      <c r="AI25" s="644"/>
      <c r="AJ25" s="644"/>
      <c r="AK25" s="644"/>
      <c r="AL25" s="613" t="s">
        <v>114</v>
      </c>
      <c r="AM25" s="645"/>
      <c r="AN25" s="645"/>
      <c r="AO25" s="646"/>
      <c r="AP25" s="684" t="s">
        <v>277</v>
      </c>
      <c r="AQ25" s="691"/>
      <c r="AR25" s="691"/>
      <c r="AS25" s="691"/>
      <c r="AT25" s="691"/>
      <c r="AU25" s="691"/>
      <c r="AV25" s="691"/>
      <c r="AW25" s="691"/>
      <c r="AX25" s="691"/>
      <c r="AY25" s="691"/>
      <c r="AZ25" s="691"/>
      <c r="BA25" s="691"/>
      <c r="BB25" s="691"/>
      <c r="BC25" s="691"/>
      <c r="BD25" s="691"/>
      <c r="BE25" s="691"/>
      <c r="BF25" s="686"/>
      <c r="BG25" s="590" t="s">
        <v>114</v>
      </c>
      <c r="BH25" s="591"/>
      <c r="BI25" s="591"/>
      <c r="BJ25" s="591"/>
      <c r="BK25" s="591"/>
      <c r="BL25" s="591"/>
      <c r="BM25" s="591"/>
      <c r="BN25" s="592"/>
      <c r="BO25" s="643" t="s">
        <v>114</v>
      </c>
      <c r="BP25" s="643"/>
      <c r="BQ25" s="643"/>
      <c r="BR25" s="643"/>
      <c r="BS25" s="596" t="s">
        <v>114</v>
      </c>
      <c r="BT25" s="591"/>
      <c r="BU25" s="591"/>
      <c r="BV25" s="591"/>
      <c r="BW25" s="591"/>
      <c r="BX25" s="591"/>
      <c r="BY25" s="591"/>
      <c r="BZ25" s="591"/>
      <c r="CA25" s="591"/>
      <c r="CB25" s="626"/>
      <c r="CD25" s="627" t="s">
        <v>278</v>
      </c>
      <c r="CE25" s="624"/>
      <c r="CF25" s="624"/>
      <c r="CG25" s="624"/>
      <c r="CH25" s="624"/>
      <c r="CI25" s="624"/>
      <c r="CJ25" s="624"/>
      <c r="CK25" s="624"/>
      <c r="CL25" s="624"/>
      <c r="CM25" s="624"/>
      <c r="CN25" s="624"/>
      <c r="CO25" s="624"/>
      <c r="CP25" s="624"/>
      <c r="CQ25" s="625"/>
      <c r="CR25" s="590">
        <v>2618748</v>
      </c>
      <c r="CS25" s="609"/>
      <c r="CT25" s="609"/>
      <c r="CU25" s="609"/>
      <c r="CV25" s="609"/>
      <c r="CW25" s="609"/>
      <c r="CX25" s="609"/>
      <c r="CY25" s="610"/>
      <c r="CZ25" s="593">
        <v>13.1</v>
      </c>
      <c r="DA25" s="611"/>
      <c r="DB25" s="611"/>
      <c r="DC25" s="612"/>
      <c r="DD25" s="596">
        <v>2321516</v>
      </c>
      <c r="DE25" s="609"/>
      <c r="DF25" s="609"/>
      <c r="DG25" s="609"/>
      <c r="DH25" s="609"/>
      <c r="DI25" s="609"/>
      <c r="DJ25" s="609"/>
      <c r="DK25" s="610"/>
      <c r="DL25" s="596">
        <v>2266044</v>
      </c>
      <c r="DM25" s="609"/>
      <c r="DN25" s="609"/>
      <c r="DO25" s="609"/>
      <c r="DP25" s="609"/>
      <c r="DQ25" s="609"/>
      <c r="DR25" s="609"/>
      <c r="DS25" s="609"/>
      <c r="DT25" s="609"/>
      <c r="DU25" s="609"/>
      <c r="DV25" s="610"/>
      <c r="DW25" s="613">
        <v>17.2</v>
      </c>
      <c r="DX25" s="614"/>
      <c r="DY25" s="614"/>
      <c r="DZ25" s="614"/>
      <c r="EA25" s="614"/>
      <c r="EB25" s="614"/>
      <c r="EC25" s="615"/>
    </row>
    <row r="26" spans="2:133" ht="11.25" customHeight="1">
      <c r="B26" s="681" t="s">
        <v>279</v>
      </c>
      <c r="C26" s="682"/>
      <c r="D26" s="682"/>
      <c r="E26" s="682"/>
      <c r="F26" s="682"/>
      <c r="G26" s="682"/>
      <c r="H26" s="682"/>
      <c r="I26" s="682"/>
      <c r="J26" s="682"/>
      <c r="K26" s="682"/>
      <c r="L26" s="682"/>
      <c r="M26" s="682"/>
      <c r="N26" s="682"/>
      <c r="O26" s="682"/>
      <c r="P26" s="682"/>
      <c r="Q26" s="683"/>
      <c r="R26" s="590" t="s">
        <v>114</v>
      </c>
      <c r="S26" s="591"/>
      <c r="T26" s="591"/>
      <c r="U26" s="591"/>
      <c r="V26" s="591"/>
      <c r="W26" s="591"/>
      <c r="X26" s="591"/>
      <c r="Y26" s="592"/>
      <c r="Z26" s="643" t="s">
        <v>114</v>
      </c>
      <c r="AA26" s="643"/>
      <c r="AB26" s="643"/>
      <c r="AC26" s="643"/>
      <c r="AD26" s="644" t="s">
        <v>114</v>
      </c>
      <c r="AE26" s="644"/>
      <c r="AF26" s="644"/>
      <c r="AG26" s="644"/>
      <c r="AH26" s="644"/>
      <c r="AI26" s="644"/>
      <c r="AJ26" s="644"/>
      <c r="AK26" s="644"/>
      <c r="AL26" s="613" t="s">
        <v>114</v>
      </c>
      <c r="AM26" s="645"/>
      <c r="AN26" s="645"/>
      <c r="AO26" s="646"/>
      <c r="AP26" s="684" t="s">
        <v>280</v>
      </c>
      <c r="AQ26" s="685"/>
      <c r="AR26" s="685"/>
      <c r="AS26" s="685"/>
      <c r="AT26" s="685"/>
      <c r="AU26" s="685"/>
      <c r="AV26" s="685"/>
      <c r="AW26" s="685"/>
      <c r="AX26" s="685"/>
      <c r="AY26" s="685"/>
      <c r="AZ26" s="685"/>
      <c r="BA26" s="685"/>
      <c r="BB26" s="685"/>
      <c r="BC26" s="685"/>
      <c r="BD26" s="685"/>
      <c r="BE26" s="685"/>
      <c r="BF26" s="686"/>
      <c r="BG26" s="590" t="s">
        <v>114</v>
      </c>
      <c r="BH26" s="591"/>
      <c r="BI26" s="591"/>
      <c r="BJ26" s="591"/>
      <c r="BK26" s="591"/>
      <c r="BL26" s="591"/>
      <c r="BM26" s="591"/>
      <c r="BN26" s="592"/>
      <c r="BO26" s="643" t="s">
        <v>114</v>
      </c>
      <c r="BP26" s="643"/>
      <c r="BQ26" s="643"/>
      <c r="BR26" s="643"/>
      <c r="BS26" s="596" t="s">
        <v>114</v>
      </c>
      <c r="BT26" s="591"/>
      <c r="BU26" s="591"/>
      <c r="BV26" s="591"/>
      <c r="BW26" s="591"/>
      <c r="BX26" s="591"/>
      <c r="BY26" s="591"/>
      <c r="BZ26" s="591"/>
      <c r="CA26" s="591"/>
      <c r="CB26" s="626"/>
      <c r="CD26" s="627" t="s">
        <v>281</v>
      </c>
      <c r="CE26" s="624"/>
      <c r="CF26" s="624"/>
      <c r="CG26" s="624"/>
      <c r="CH26" s="624"/>
      <c r="CI26" s="624"/>
      <c r="CJ26" s="624"/>
      <c r="CK26" s="624"/>
      <c r="CL26" s="624"/>
      <c r="CM26" s="624"/>
      <c r="CN26" s="624"/>
      <c r="CO26" s="624"/>
      <c r="CP26" s="624"/>
      <c r="CQ26" s="625"/>
      <c r="CR26" s="590">
        <v>1743762</v>
      </c>
      <c r="CS26" s="591"/>
      <c r="CT26" s="591"/>
      <c r="CU26" s="591"/>
      <c r="CV26" s="591"/>
      <c r="CW26" s="591"/>
      <c r="CX26" s="591"/>
      <c r="CY26" s="592"/>
      <c r="CZ26" s="593">
        <v>8.8000000000000007</v>
      </c>
      <c r="DA26" s="611"/>
      <c r="DB26" s="611"/>
      <c r="DC26" s="612"/>
      <c r="DD26" s="596">
        <v>1453709</v>
      </c>
      <c r="DE26" s="591"/>
      <c r="DF26" s="591"/>
      <c r="DG26" s="591"/>
      <c r="DH26" s="591"/>
      <c r="DI26" s="591"/>
      <c r="DJ26" s="591"/>
      <c r="DK26" s="592"/>
      <c r="DL26" s="596" t="s">
        <v>218</v>
      </c>
      <c r="DM26" s="591"/>
      <c r="DN26" s="591"/>
      <c r="DO26" s="591"/>
      <c r="DP26" s="591"/>
      <c r="DQ26" s="591"/>
      <c r="DR26" s="591"/>
      <c r="DS26" s="591"/>
      <c r="DT26" s="591"/>
      <c r="DU26" s="591"/>
      <c r="DV26" s="592"/>
      <c r="DW26" s="613" t="s">
        <v>218</v>
      </c>
      <c r="DX26" s="614"/>
      <c r="DY26" s="614"/>
      <c r="DZ26" s="614"/>
      <c r="EA26" s="614"/>
      <c r="EB26" s="614"/>
      <c r="EC26" s="615"/>
    </row>
    <row r="27" spans="2:133" ht="11.25" customHeight="1">
      <c r="B27" s="587" t="s">
        <v>282</v>
      </c>
      <c r="C27" s="588"/>
      <c r="D27" s="588"/>
      <c r="E27" s="588"/>
      <c r="F27" s="588"/>
      <c r="G27" s="588"/>
      <c r="H27" s="588"/>
      <c r="I27" s="588"/>
      <c r="J27" s="588"/>
      <c r="K27" s="588"/>
      <c r="L27" s="588"/>
      <c r="M27" s="588"/>
      <c r="N27" s="588"/>
      <c r="O27" s="588"/>
      <c r="P27" s="588"/>
      <c r="Q27" s="589"/>
      <c r="R27" s="590">
        <v>1266512</v>
      </c>
      <c r="S27" s="591"/>
      <c r="T27" s="591"/>
      <c r="U27" s="591"/>
      <c r="V27" s="591"/>
      <c r="W27" s="591"/>
      <c r="X27" s="591"/>
      <c r="Y27" s="592"/>
      <c r="Z27" s="643">
        <v>6.1</v>
      </c>
      <c r="AA27" s="643"/>
      <c r="AB27" s="643"/>
      <c r="AC27" s="643"/>
      <c r="AD27" s="644" t="s">
        <v>114</v>
      </c>
      <c r="AE27" s="644"/>
      <c r="AF27" s="644"/>
      <c r="AG27" s="644"/>
      <c r="AH27" s="644"/>
      <c r="AI27" s="644"/>
      <c r="AJ27" s="644"/>
      <c r="AK27" s="644"/>
      <c r="AL27" s="613" t="s">
        <v>114</v>
      </c>
      <c r="AM27" s="645"/>
      <c r="AN27" s="645"/>
      <c r="AO27" s="646"/>
      <c r="AP27" s="587" t="s">
        <v>283</v>
      </c>
      <c r="AQ27" s="588"/>
      <c r="AR27" s="588"/>
      <c r="AS27" s="588"/>
      <c r="AT27" s="588"/>
      <c r="AU27" s="588"/>
      <c r="AV27" s="588"/>
      <c r="AW27" s="588"/>
      <c r="AX27" s="588"/>
      <c r="AY27" s="588"/>
      <c r="AZ27" s="588"/>
      <c r="BA27" s="588"/>
      <c r="BB27" s="588"/>
      <c r="BC27" s="588"/>
      <c r="BD27" s="588"/>
      <c r="BE27" s="588"/>
      <c r="BF27" s="589"/>
      <c r="BG27" s="590">
        <v>8111258</v>
      </c>
      <c r="BH27" s="591"/>
      <c r="BI27" s="591"/>
      <c r="BJ27" s="591"/>
      <c r="BK27" s="591"/>
      <c r="BL27" s="591"/>
      <c r="BM27" s="591"/>
      <c r="BN27" s="592"/>
      <c r="BO27" s="643">
        <v>100</v>
      </c>
      <c r="BP27" s="643"/>
      <c r="BQ27" s="643"/>
      <c r="BR27" s="643"/>
      <c r="BS27" s="596">
        <v>693290</v>
      </c>
      <c r="BT27" s="591"/>
      <c r="BU27" s="591"/>
      <c r="BV27" s="591"/>
      <c r="BW27" s="591"/>
      <c r="BX27" s="591"/>
      <c r="BY27" s="591"/>
      <c r="BZ27" s="591"/>
      <c r="CA27" s="591"/>
      <c r="CB27" s="626"/>
      <c r="CD27" s="627" t="s">
        <v>284</v>
      </c>
      <c r="CE27" s="624"/>
      <c r="CF27" s="624"/>
      <c r="CG27" s="624"/>
      <c r="CH27" s="624"/>
      <c r="CI27" s="624"/>
      <c r="CJ27" s="624"/>
      <c r="CK27" s="624"/>
      <c r="CL27" s="624"/>
      <c r="CM27" s="624"/>
      <c r="CN27" s="624"/>
      <c r="CO27" s="624"/>
      <c r="CP27" s="624"/>
      <c r="CQ27" s="625"/>
      <c r="CR27" s="590">
        <v>2916807</v>
      </c>
      <c r="CS27" s="609"/>
      <c r="CT27" s="609"/>
      <c r="CU27" s="609"/>
      <c r="CV27" s="609"/>
      <c r="CW27" s="609"/>
      <c r="CX27" s="609"/>
      <c r="CY27" s="610"/>
      <c r="CZ27" s="593">
        <v>14.6</v>
      </c>
      <c r="DA27" s="611"/>
      <c r="DB27" s="611"/>
      <c r="DC27" s="612"/>
      <c r="DD27" s="596">
        <v>987034</v>
      </c>
      <c r="DE27" s="609"/>
      <c r="DF27" s="609"/>
      <c r="DG27" s="609"/>
      <c r="DH27" s="609"/>
      <c r="DI27" s="609"/>
      <c r="DJ27" s="609"/>
      <c r="DK27" s="610"/>
      <c r="DL27" s="596">
        <v>985006</v>
      </c>
      <c r="DM27" s="609"/>
      <c r="DN27" s="609"/>
      <c r="DO27" s="609"/>
      <c r="DP27" s="609"/>
      <c r="DQ27" s="609"/>
      <c r="DR27" s="609"/>
      <c r="DS27" s="609"/>
      <c r="DT27" s="609"/>
      <c r="DU27" s="609"/>
      <c r="DV27" s="610"/>
      <c r="DW27" s="613">
        <v>7.5</v>
      </c>
      <c r="DX27" s="614"/>
      <c r="DY27" s="614"/>
      <c r="DZ27" s="614"/>
      <c r="EA27" s="614"/>
      <c r="EB27" s="614"/>
      <c r="EC27" s="615"/>
    </row>
    <row r="28" spans="2:133" ht="11.25" customHeight="1">
      <c r="B28" s="587" t="s">
        <v>285</v>
      </c>
      <c r="C28" s="588"/>
      <c r="D28" s="588"/>
      <c r="E28" s="588"/>
      <c r="F28" s="588"/>
      <c r="G28" s="588"/>
      <c r="H28" s="588"/>
      <c r="I28" s="588"/>
      <c r="J28" s="588"/>
      <c r="K28" s="588"/>
      <c r="L28" s="588"/>
      <c r="M28" s="588"/>
      <c r="N28" s="588"/>
      <c r="O28" s="588"/>
      <c r="P28" s="588"/>
      <c r="Q28" s="589"/>
      <c r="R28" s="590">
        <v>55506</v>
      </c>
      <c r="S28" s="591"/>
      <c r="T28" s="591"/>
      <c r="U28" s="591"/>
      <c r="V28" s="591"/>
      <c r="W28" s="591"/>
      <c r="X28" s="591"/>
      <c r="Y28" s="592"/>
      <c r="Z28" s="643">
        <v>0.3</v>
      </c>
      <c r="AA28" s="643"/>
      <c r="AB28" s="643"/>
      <c r="AC28" s="643"/>
      <c r="AD28" s="644">
        <v>6458</v>
      </c>
      <c r="AE28" s="644"/>
      <c r="AF28" s="644"/>
      <c r="AG28" s="644"/>
      <c r="AH28" s="644"/>
      <c r="AI28" s="644"/>
      <c r="AJ28" s="644"/>
      <c r="AK28" s="644"/>
      <c r="AL28" s="613">
        <v>0.1</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286</v>
      </c>
      <c r="CE28" s="624"/>
      <c r="CF28" s="624"/>
      <c r="CG28" s="624"/>
      <c r="CH28" s="624"/>
      <c r="CI28" s="624"/>
      <c r="CJ28" s="624"/>
      <c r="CK28" s="624"/>
      <c r="CL28" s="624"/>
      <c r="CM28" s="624"/>
      <c r="CN28" s="624"/>
      <c r="CO28" s="624"/>
      <c r="CP28" s="624"/>
      <c r="CQ28" s="625"/>
      <c r="CR28" s="590">
        <v>2459767</v>
      </c>
      <c r="CS28" s="591"/>
      <c r="CT28" s="591"/>
      <c r="CU28" s="591"/>
      <c r="CV28" s="591"/>
      <c r="CW28" s="591"/>
      <c r="CX28" s="591"/>
      <c r="CY28" s="592"/>
      <c r="CZ28" s="593">
        <v>12.4</v>
      </c>
      <c r="DA28" s="611"/>
      <c r="DB28" s="611"/>
      <c r="DC28" s="612"/>
      <c r="DD28" s="596">
        <v>2426166</v>
      </c>
      <c r="DE28" s="591"/>
      <c r="DF28" s="591"/>
      <c r="DG28" s="591"/>
      <c r="DH28" s="591"/>
      <c r="DI28" s="591"/>
      <c r="DJ28" s="591"/>
      <c r="DK28" s="592"/>
      <c r="DL28" s="596">
        <v>2223116</v>
      </c>
      <c r="DM28" s="591"/>
      <c r="DN28" s="591"/>
      <c r="DO28" s="591"/>
      <c r="DP28" s="591"/>
      <c r="DQ28" s="591"/>
      <c r="DR28" s="591"/>
      <c r="DS28" s="591"/>
      <c r="DT28" s="591"/>
      <c r="DU28" s="591"/>
      <c r="DV28" s="592"/>
      <c r="DW28" s="613">
        <v>16.899999999999999</v>
      </c>
      <c r="DX28" s="614"/>
      <c r="DY28" s="614"/>
      <c r="DZ28" s="614"/>
      <c r="EA28" s="614"/>
      <c r="EB28" s="614"/>
      <c r="EC28" s="615"/>
    </row>
    <row r="29" spans="2:133" ht="11.25" customHeight="1">
      <c r="B29" s="587" t="s">
        <v>287</v>
      </c>
      <c r="C29" s="588"/>
      <c r="D29" s="588"/>
      <c r="E29" s="588"/>
      <c r="F29" s="588"/>
      <c r="G29" s="588"/>
      <c r="H29" s="588"/>
      <c r="I29" s="588"/>
      <c r="J29" s="588"/>
      <c r="K29" s="588"/>
      <c r="L29" s="588"/>
      <c r="M29" s="588"/>
      <c r="N29" s="588"/>
      <c r="O29" s="588"/>
      <c r="P29" s="588"/>
      <c r="Q29" s="589"/>
      <c r="R29" s="590">
        <v>29380</v>
      </c>
      <c r="S29" s="591"/>
      <c r="T29" s="591"/>
      <c r="U29" s="591"/>
      <c r="V29" s="591"/>
      <c r="W29" s="591"/>
      <c r="X29" s="591"/>
      <c r="Y29" s="592"/>
      <c r="Z29" s="643">
        <v>0.1</v>
      </c>
      <c r="AA29" s="643"/>
      <c r="AB29" s="643"/>
      <c r="AC29" s="643"/>
      <c r="AD29" s="644" t="s">
        <v>114</v>
      </c>
      <c r="AE29" s="644"/>
      <c r="AF29" s="644"/>
      <c r="AG29" s="644"/>
      <c r="AH29" s="644"/>
      <c r="AI29" s="644"/>
      <c r="AJ29" s="644"/>
      <c r="AK29" s="644"/>
      <c r="AL29" s="613" t="s">
        <v>114</v>
      </c>
      <c r="AM29" s="645"/>
      <c r="AN29" s="645"/>
      <c r="AO29" s="646"/>
      <c r="AP29" s="650" t="s">
        <v>206</v>
      </c>
      <c r="AQ29" s="651"/>
      <c r="AR29" s="651"/>
      <c r="AS29" s="651"/>
      <c r="AT29" s="651"/>
      <c r="AU29" s="651"/>
      <c r="AV29" s="651"/>
      <c r="AW29" s="651"/>
      <c r="AX29" s="651"/>
      <c r="AY29" s="651"/>
      <c r="AZ29" s="651"/>
      <c r="BA29" s="651"/>
      <c r="BB29" s="651"/>
      <c r="BC29" s="651"/>
      <c r="BD29" s="651"/>
      <c r="BE29" s="651"/>
      <c r="BF29" s="652"/>
      <c r="BG29" s="650" t="s">
        <v>288</v>
      </c>
      <c r="BH29" s="666"/>
      <c r="BI29" s="666"/>
      <c r="BJ29" s="666"/>
      <c r="BK29" s="666"/>
      <c r="BL29" s="666"/>
      <c r="BM29" s="666"/>
      <c r="BN29" s="666"/>
      <c r="BO29" s="666"/>
      <c r="BP29" s="666"/>
      <c r="BQ29" s="667"/>
      <c r="BR29" s="650" t="s">
        <v>289</v>
      </c>
      <c r="BS29" s="666"/>
      <c r="BT29" s="666"/>
      <c r="BU29" s="666"/>
      <c r="BV29" s="666"/>
      <c r="BW29" s="666"/>
      <c r="BX29" s="666"/>
      <c r="BY29" s="666"/>
      <c r="BZ29" s="666"/>
      <c r="CA29" s="666"/>
      <c r="CB29" s="667"/>
      <c r="CD29" s="660" t="s">
        <v>290</v>
      </c>
      <c r="CE29" s="661"/>
      <c r="CF29" s="627" t="s">
        <v>59</v>
      </c>
      <c r="CG29" s="624"/>
      <c r="CH29" s="624"/>
      <c r="CI29" s="624"/>
      <c r="CJ29" s="624"/>
      <c r="CK29" s="624"/>
      <c r="CL29" s="624"/>
      <c r="CM29" s="624"/>
      <c r="CN29" s="624"/>
      <c r="CO29" s="624"/>
      <c r="CP29" s="624"/>
      <c r="CQ29" s="625"/>
      <c r="CR29" s="590">
        <v>2459234</v>
      </c>
      <c r="CS29" s="609"/>
      <c r="CT29" s="609"/>
      <c r="CU29" s="609"/>
      <c r="CV29" s="609"/>
      <c r="CW29" s="609"/>
      <c r="CX29" s="609"/>
      <c r="CY29" s="610"/>
      <c r="CZ29" s="593">
        <v>12.3</v>
      </c>
      <c r="DA29" s="611"/>
      <c r="DB29" s="611"/>
      <c r="DC29" s="612"/>
      <c r="DD29" s="596">
        <v>2425633</v>
      </c>
      <c r="DE29" s="609"/>
      <c r="DF29" s="609"/>
      <c r="DG29" s="609"/>
      <c r="DH29" s="609"/>
      <c r="DI29" s="609"/>
      <c r="DJ29" s="609"/>
      <c r="DK29" s="610"/>
      <c r="DL29" s="596">
        <v>2222583</v>
      </c>
      <c r="DM29" s="609"/>
      <c r="DN29" s="609"/>
      <c r="DO29" s="609"/>
      <c r="DP29" s="609"/>
      <c r="DQ29" s="609"/>
      <c r="DR29" s="609"/>
      <c r="DS29" s="609"/>
      <c r="DT29" s="609"/>
      <c r="DU29" s="609"/>
      <c r="DV29" s="610"/>
      <c r="DW29" s="613">
        <v>16.899999999999999</v>
      </c>
      <c r="DX29" s="614"/>
      <c r="DY29" s="614"/>
      <c r="DZ29" s="614"/>
      <c r="EA29" s="614"/>
      <c r="EB29" s="614"/>
      <c r="EC29" s="615"/>
    </row>
    <row r="30" spans="2:133" ht="11.25" customHeight="1">
      <c r="B30" s="587" t="s">
        <v>291</v>
      </c>
      <c r="C30" s="588"/>
      <c r="D30" s="588"/>
      <c r="E30" s="588"/>
      <c r="F30" s="588"/>
      <c r="G30" s="588"/>
      <c r="H30" s="588"/>
      <c r="I30" s="588"/>
      <c r="J30" s="588"/>
      <c r="K30" s="588"/>
      <c r="L30" s="588"/>
      <c r="M30" s="588"/>
      <c r="N30" s="588"/>
      <c r="O30" s="588"/>
      <c r="P30" s="588"/>
      <c r="Q30" s="589"/>
      <c r="R30" s="590">
        <v>249023</v>
      </c>
      <c r="S30" s="591"/>
      <c r="T30" s="591"/>
      <c r="U30" s="591"/>
      <c r="V30" s="591"/>
      <c r="W30" s="591"/>
      <c r="X30" s="591"/>
      <c r="Y30" s="592"/>
      <c r="Z30" s="643">
        <v>1.2</v>
      </c>
      <c r="AA30" s="643"/>
      <c r="AB30" s="643"/>
      <c r="AC30" s="643"/>
      <c r="AD30" s="644" t="s">
        <v>114</v>
      </c>
      <c r="AE30" s="644"/>
      <c r="AF30" s="644"/>
      <c r="AG30" s="644"/>
      <c r="AH30" s="644"/>
      <c r="AI30" s="644"/>
      <c r="AJ30" s="644"/>
      <c r="AK30" s="644"/>
      <c r="AL30" s="613" t="s">
        <v>114</v>
      </c>
      <c r="AM30" s="645"/>
      <c r="AN30" s="645"/>
      <c r="AO30" s="646"/>
      <c r="AP30" s="668" t="s">
        <v>292</v>
      </c>
      <c r="AQ30" s="669"/>
      <c r="AR30" s="669"/>
      <c r="AS30" s="669"/>
      <c r="AT30" s="674" t="s">
        <v>293</v>
      </c>
      <c r="AU30" s="184"/>
      <c r="AV30" s="184"/>
      <c r="AW30" s="184"/>
      <c r="AX30" s="677" t="s">
        <v>172</v>
      </c>
      <c r="AY30" s="678"/>
      <c r="AZ30" s="678"/>
      <c r="BA30" s="678"/>
      <c r="BB30" s="678"/>
      <c r="BC30" s="678"/>
      <c r="BD30" s="678"/>
      <c r="BE30" s="678"/>
      <c r="BF30" s="679"/>
      <c r="BG30" s="656">
        <v>99.4</v>
      </c>
      <c r="BH30" s="657"/>
      <c r="BI30" s="657"/>
      <c r="BJ30" s="657"/>
      <c r="BK30" s="657"/>
      <c r="BL30" s="657"/>
      <c r="BM30" s="658">
        <v>98.1</v>
      </c>
      <c r="BN30" s="657"/>
      <c r="BO30" s="657"/>
      <c r="BP30" s="657"/>
      <c r="BQ30" s="659"/>
      <c r="BR30" s="656">
        <v>99.4</v>
      </c>
      <c r="BS30" s="657"/>
      <c r="BT30" s="657"/>
      <c r="BU30" s="657"/>
      <c r="BV30" s="657"/>
      <c r="BW30" s="657"/>
      <c r="BX30" s="658">
        <v>97.9</v>
      </c>
      <c r="BY30" s="657"/>
      <c r="BZ30" s="657"/>
      <c r="CA30" s="657"/>
      <c r="CB30" s="659"/>
      <c r="CD30" s="662"/>
      <c r="CE30" s="663"/>
      <c r="CF30" s="627" t="s">
        <v>294</v>
      </c>
      <c r="CG30" s="624"/>
      <c r="CH30" s="624"/>
      <c r="CI30" s="624"/>
      <c r="CJ30" s="624"/>
      <c r="CK30" s="624"/>
      <c r="CL30" s="624"/>
      <c r="CM30" s="624"/>
      <c r="CN30" s="624"/>
      <c r="CO30" s="624"/>
      <c r="CP30" s="624"/>
      <c r="CQ30" s="625"/>
      <c r="CR30" s="590">
        <v>2257072</v>
      </c>
      <c r="CS30" s="591"/>
      <c r="CT30" s="591"/>
      <c r="CU30" s="591"/>
      <c r="CV30" s="591"/>
      <c r="CW30" s="591"/>
      <c r="CX30" s="591"/>
      <c r="CY30" s="592"/>
      <c r="CZ30" s="593">
        <v>11.3</v>
      </c>
      <c r="DA30" s="611"/>
      <c r="DB30" s="611"/>
      <c r="DC30" s="612"/>
      <c r="DD30" s="596">
        <v>2223471</v>
      </c>
      <c r="DE30" s="591"/>
      <c r="DF30" s="591"/>
      <c r="DG30" s="591"/>
      <c r="DH30" s="591"/>
      <c r="DI30" s="591"/>
      <c r="DJ30" s="591"/>
      <c r="DK30" s="592"/>
      <c r="DL30" s="596">
        <v>2020647</v>
      </c>
      <c r="DM30" s="591"/>
      <c r="DN30" s="591"/>
      <c r="DO30" s="591"/>
      <c r="DP30" s="591"/>
      <c r="DQ30" s="591"/>
      <c r="DR30" s="591"/>
      <c r="DS30" s="591"/>
      <c r="DT30" s="591"/>
      <c r="DU30" s="591"/>
      <c r="DV30" s="592"/>
      <c r="DW30" s="613">
        <v>15.3</v>
      </c>
      <c r="DX30" s="614"/>
      <c r="DY30" s="614"/>
      <c r="DZ30" s="614"/>
      <c r="EA30" s="614"/>
      <c r="EB30" s="614"/>
      <c r="EC30" s="615"/>
    </row>
    <row r="31" spans="2:133" ht="11.25" customHeight="1">
      <c r="B31" s="587" t="s">
        <v>295</v>
      </c>
      <c r="C31" s="588"/>
      <c r="D31" s="588"/>
      <c r="E31" s="588"/>
      <c r="F31" s="588"/>
      <c r="G31" s="588"/>
      <c r="H31" s="588"/>
      <c r="I31" s="588"/>
      <c r="J31" s="588"/>
      <c r="K31" s="588"/>
      <c r="L31" s="588"/>
      <c r="M31" s="588"/>
      <c r="N31" s="588"/>
      <c r="O31" s="588"/>
      <c r="P31" s="588"/>
      <c r="Q31" s="589"/>
      <c r="R31" s="590">
        <v>631103</v>
      </c>
      <c r="S31" s="591"/>
      <c r="T31" s="591"/>
      <c r="U31" s="591"/>
      <c r="V31" s="591"/>
      <c r="W31" s="591"/>
      <c r="X31" s="591"/>
      <c r="Y31" s="592"/>
      <c r="Z31" s="643">
        <v>3.1</v>
      </c>
      <c r="AA31" s="643"/>
      <c r="AB31" s="643"/>
      <c r="AC31" s="643"/>
      <c r="AD31" s="644" t="s">
        <v>114</v>
      </c>
      <c r="AE31" s="644"/>
      <c r="AF31" s="644"/>
      <c r="AG31" s="644"/>
      <c r="AH31" s="644"/>
      <c r="AI31" s="644"/>
      <c r="AJ31" s="644"/>
      <c r="AK31" s="644"/>
      <c r="AL31" s="613" t="s">
        <v>114</v>
      </c>
      <c r="AM31" s="645"/>
      <c r="AN31" s="645"/>
      <c r="AO31" s="646"/>
      <c r="AP31" s="670"/>
      <c r="AQ31" s="671"/>
      <c r="AR31" s="671"/>
      <c r="AS31" s="671"/>
      <c r="AT31" s="675"/>
      <c r="AU31" s="183" t="s">
        <v>296</v>
      </c>
      <c r="AV31" s="183"/>
      <c r="AW31" s="183"/>
      <c r="AX31" s="587" t="s">
        <v>297</v>
      </c>
      <c r="AY31" s="588"/>
      <c r="AZ31" s="588"/>
      <c r="BA31" s="588"/>
      <c r="BB31" s="588"/>
      <c r="BC31" s="588"/>
      <c r="BD31" s="588"/>
      <c r="BE31" s="588"/>
      <c r="BF31" s="589"/>
      <c r="BG31" s="654">
        <v>99.4</v>
      </c>
      <c r="BH31" s="609"/>
      <c r="BI31" s="609"/>
      <c r="BJ31" s="609"/>
      <c r="BK31" s="609"/>
      <c r="BL31" s="609"/>
      <c r="BM31" s="645">
        <v>98.2</v>
      </c>
      <c r="BN31" s="655"/>
      <c r="BO31" s="655"/>
      <c r="BP31" s="655"/>
      <c r="BQ31" s="619"/>
      <c r="BR31" s="654">
        <v>99.3</v>
      </c>
      <c r="BS31" s="609"/>
      <c r="BT31" s="609"/>
      <c r="BU31" s="609"/>
      <c r="BV31" s="609"/>
      <c r="BW31" s="609"/>
      <c r="BX31" s="645">
        <v>98.1</v>
      </c>
      <c r="BY31" s="655"/>
      <c r="BZ31" s="655"/>
      <c r="CA31" s="655"/>
      <c r="CB31" s="619"/>
      <c r="CD31" s="662"/>
      <c r="CE31" s="663"/>
      <c r="CF31" s="627" t="s">
        <v>298</v>
      </c>
      <c r="CG31" s="624"/>
      <c r="CH31" s="624"/>
      <c r="CI31" s="624"/>
      <c r="CJ31" s="624"/>
      <c r="CK31" s="624"/>
      <c r="CL31" s="624"/>
      <c r="CM31" s="624"/>
      <c r="CN31" s="624"/>
      <c r="CO31" s="624"/>
      <c r="CP31" s="624"/>
      <c r="CQ31" s="625"/>
      <c r="CR31" s="590">
        <v>202162</v>
      </c>
      <c r="CS31" s="609"/>
      <c r="CT31" s="609"/>
      <c r="CU31" s="609"/>
      <c r="CV31" s="609"/>
      <c r="CW31" s="609"/>
      <c r="CX31" s="609"/>
      <c r="CY31" s="610"/>
      <c r="CZ31" s="593">
        <v>1</v>
      </c>
      <c r="DA31" s="611"/>
      <c r="DB31" s="611"/>
      <c r="DC31" s="612"/>
      <c r="DD31" s="596">
        <v>202162</v>
      </c>
      <c r="DE31" s="609"/>
      <c r="DF31" s="609"/>
      <c r="DG31" s="609"/>
      <c r="DH31" s="609"/>
      <c r="DI31" s="609"/>
      <c r="DJ31" s="609"/>
      <c r="DK31" s="610"/>
      <c r="DL31" s="596">
        <v>201936</v>
      </c>
      <c r="DM31" s="609"/>
      <c r="DN31" s="609"/>
      <c r="DO31" s="609"/>
      <c r="DP31" s="609"/>
      <c r="DQ31" s="609"/>
      <c r="DR31" s="609"/>
      <c r="DS31" s="609"/>
      <c r="DT31" s="609"/>
      <c r="DU31" s="609"/>
      <c r="DV31" s="610"/>
      <c r="DW31" s="613">
        <v>1.5</v>
      </c>
      <c r="DX31" s="614"/>
      <c r="DY31" s="614"/>
      <c r="DZ31" s="614"/>
      <c r="EA31" s="614"/>
      <c r="EB31" s="614"/>
      <c r="EC31" s="615"/>
    </row>
    <row r="32" spans="2:133" ht="11.25" customHeight="1">
      <c r="B32" s="587" t="s">
        <v>299</v>
      </c>
      <c r="C32" s="588"/>
      <c r="D32" s="588"/>
      <c r="E32" s="588"/>
      <c r="F32" s="588"/>
      <c r="G32" s="588"/>
      <c r="H32" s="588"/>
      <c r="I32" s="588"/>
      <c r="J32" s="588"/>
      <c r="K32" s="588"/>
      <c r="L32" s="588"/>
      <c r="M32" s="588"/>
      <c r="N32" s="588"/>
      <c r="O32" s="588"/>
      <c r="P32" s="588"/>
      <c r="Q32" s="589"/>
      <c r="R32" s="590">
        <v>675673</v>
      </c>
      <c r="S32" s="591"/>
      <c r="T32" s="591"/>
      <c r="U32" s="591"/>
      <c r="V32" s="591"/>
      <c r="W32" s="591"/>
      <c r="X32" s="591"/>
      <c r="Y32" s="592"/>
      <c r="Z32" s="643">
        <v>3.3</v>
      </c>
      <c r="AA32" s="643"/>
      <c r="AB32" s="643"/>
      <c r="AC32" s="643"/>
      <c r="AD32" s="644">
        <v>751</v>
      </c>
      <c r="AE32" s="644"/>
      <c r="AF32" s="644"/>
      <c r="AG32" s="644"/>
      <c r="AH32" s="644"/>
      <c r="AI32" s="644"/>
      <c r="AJ32" s="644"/>
      <c r="AK32" s="644"/>
      <c r="AL32" s="613">
        <v>0</v>
      </c>
      <c r="AM32" s="645"/>
      <c r="AN32" s="645"/>
      <c r="AO32" s="646"/>
      <c r="AP32" s="672"/>
      <c r="AQ32" s="673"/>
      <c r="AR32" s="673"/>
      <c r="AS32" s="673"/>
      <c r="AT32" s="676"/>
      <c r="AU32" s="185"/>
      <c r="AV32" s="185"/>
      <c r="AW32" s="185"/>
      <c r="AX32" s="571" t="s">
        <v>300</v>
      </c>
      <c r="AY32" s="572"/>
      <c r="AZ32" s="572"/>
      <c r="BA32" s="572"/>
      <c r="BB32" s="572"/>
      <c r="BC32" s="572"/>
      <c r="BD32" s="572"/>
      <c r="BE32" s="572"/>
      <c r="BF32" s="573"/>
      <c r="BG32" s="653">
        <v>99.4</v>
      </c>
      <c r="BH32" s="575"/>
      <c r="BI32" s="575"/>
      <c r="BJ32" s="575"/>
      <c r="BK32" s="575"/>
      <c r="BL32" s="575"/>
      <c r="BM32" s="638">
        <v>97.8</v>
      </c>
      <c r="BN32" s="575"/>
      <c r="BO32" s="575"/>
      <c r="BP32" s="575"/>
      <c r="BQ32" s="632"/>
      <c r="BR32" s="653">
        <v>99.4</v>
      </c>
      <c r="BS32" s="575"/>
      <c r="BT32" s="575"/>
      <c r="BU32" s="575"/>
      <c r="BV32" s="575"/>
      <c r="BW32" s="575"/>
      <c r="BX32" s="638">
        <v>97.5</v>
      </c>
      <c r="BY32" s="575"/>
      <c r="BZ32" s="575"/>
      <c r="CA32" s="575"/>
      <c r="CB32" s="632"/>
      <c r="CD32" s="664"/>
      <c r="CE32" s="665"/>
      <c r="CF32" s="627" t="s">
        <v>301</v>
      </c>
      <c r="CG32" s="624"/>
      <c r="CH32" s="624"/>
      <c r="CI32" s="624"/>
      <c r="CJ32" s="624"/>
      <c r="CK32" s="624"/>
      <c r="CL32" s="624"/>
      <c r="CM32" s="624"/>
      <c r="CN32" s="624"/>
      <c r="CO32" s="624"/>
      <c r="CP32" s="624"/>
      <c r="CQ32" s="625"/>
      <c r="CR32" s="590">
        <v>533</v>
      </c>
      <c r="CS32" s="591"/>
      <c r="CT32" s="591"/>
      <c r="CU32" s="591"/>
      <c r="CV32" s="591"/>
      <c r="CW32" s="591"/>
      <c r="CX32" s="591"/>
      <c r="CY32" s="592"/>
      <c r="CZ32" s="593">
        <v>0</v>
      </c>
      <c r="DA32" s="611"/>
      <c r="DB32" s="611"/>
      <c r="DC32" s="612"/>
      <c r="DD32" s="596">
        <v>533</v>
      </c>
      <c r="DE32" s="591"/>
      <c r="DF32" s="591"/>
      <c r="DG32" s="591"/>
      <c r="DH32" s="591"/>
      <c r="DI32" s="591"/>
      <c r="DJ32" s="591"/>
      <c r="DK32" s="592"/>
      <c r="DL32" s="596">
        <v>533</v>
      </c>
      <c r="DM32" s="591"/>
      <c r="DN32" s="591"/>
      <c r="DO32" s="591"/>
      <c r="DP32" s="591"/>
      <c r="DQ32" s="591"/>
      <c r="DR32" s="591"/>
      <c r="DS32" s="591"/>
      <c r="DT32" s="591"/>
      <c r="DU32" s="591"/>
      <c r="DV32" s="592"/>
      <c r="DW32" s="613">
        <v>0</v>
      </c>
      <c r="DX32" s="614"/>
      <c r="DY32" s="614"/>
      <c r="DZ32" s="614"/>
      <c r="EA32" s="614"/>
      <c r="EB32" s="614"/>
      <c r="EC32" s="615"/>
    </row>
    <row r="33" spans="2:133" ht="11.25" customHeight="1">
      <c r="B33" s="587" t="s">
        <v>302</v>
      </c>
      <c r="C33" s="588"/>
      <c r="D33" s="588"/>
      <c r="E33" s="588"/>
      <c r="F33" s="588"/>
      <c r="G33" s="588"/>
      <c r="H33" s="588"/>
      <c r="I33" s="588"/>
      <c r="J33" s="588"/>
      <c r="K33" s="588"/>
      <c r="L33" s="588"/>
      <c r="M33" s="588"/>
      <c r="N33" s="588"/>
      <c r="O33" s="588"/>
      <c r="P33" s="588"/>
      <c r="Q33" s="589"/>
      <c r="R33" s="590">
        <v>1861348</v>
      </c>
      <c r="S33" s="591"/>
      <c r="T33" s="591"/>
      <c r="U33" s="591"/>
      <c r="V33" s="591"/>
      <c r="W33" s="591"/>
      <c r="X33" s="591"/>
      <c r="Y33" s="592"/>
      <c r="Z33" s="643">
        <v>9</v>
      </c>
      <c r="AA33" s="643"/>
      <c r="AB33" s="643"/>
      <c r="AC33" s="643"/>
      <c r="AD33" s="644" t="s">
        <v>114</v>
      </c>
      <c r="AE33" s="644"/>
      <c r="AF33" s="644"/>
      <c r="AG33" s="644"/>
      <c r="AH33" s="644"/>
      <c r="AI33" s="644"/>
      <c r="AJ33" s="644"/>
      <c r="AK33" s="644"/>
      <c r="AL33" s="613" t="s">
        <v>114</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303</v>
      </c>
      <c r="CE33" s="624"/>
      <c r="CF33" s="624"/>
      <c r="CG33" s="624"/>
      <c r="CH33" s="624"/>
      <c r="CI33" s="624"/>
      <c r="CJ33" s="624"/>
      <c r="CK33" s="624"/>
      <c r="CL33" s="624"/>
      <c r="CM33" s="624"/>
      <c r="CN33" s="624"/>
      <c r="CO33" s="624"/>
      <c r="CP33" s="624"/>
      <c r="CQ33" s="625"/>
      <c r="CR33" s="590">
        <v>8653357</v>
      </c>
      <c r="CS33" s="609"/>
      <c r="CT33" s="609"/>
      <c r="CU33" s="609"/>
      <c r="CV33" s="609"/>
      <c r="CW33" s="609"/>
      <c r="CX33" s="609"/>
      <c r="CY33" s="610"/>
      <c r="CZ33" s="593">
        <v>43.4</v>
      </c>
      <c r="DA33" s="611"/>
      <c r="DB33" s="611"/>
      <c r="DC33" s="612"/>
      <c r="DD33" s="596">
        <v>7172182</v>
      </c>
      <c r="DE33" s="609"/>
      <c r="DF33" s="609"/>
      <c r="DG33" s="609"/>
      <c r="DH33" s="609"/>
      <c r="DI33" s="609"/>
      <c r="DJ33" s="609"/>
      <c r="DK33" s="610"/>
      <c r="DL33" s="596">
        <v>5451449</v>
      </c>
      <c r="DM33" s="609"/>
      <c r="DN33" s="609"/>
      <c r="DO33" s="609"/>
      <c r="DP33" s="609"/>
      <c r="DQ33" s="609"/>
      <c r="DR33" s="609"/>
      <c r="DS33" s="609"/>
      <c r="DT33" s="609"/>
      <c r="DU33" s="609"/>
      <c r="DV33" s="610"/>
      <c r="DW33" s="613">
        <v>41.3</v>
      </c>
      <c r="DX33" s="614"/>
      <c r="DY33" s="614"/>
      <c r="DZ33" s="614"/>
      <c r="EA33" s="614"/>
      <c r="EB33" s="614"/>
      <c r="EC33" s="615"/>
    </row>
    <row r="34" spans="2:133" ht="11.25" customHeight="1">
      <c r="B34" s="587" t="s">
        <v>304</v>
      </c>
      <c r="C34" s="588"/>
      <c r="D34" s="588"/>
      <c r="E34" s="588"/>
      <c r="F34" s="588"/>
      <c r="G34" s="588"/>
      <c r="H34" s="588"/>
      <c r="I34" s="588"/>
      <c r="J34" s="588"/>
      <c r="K34" s="588"/>
      <c r="L34" s="588"/>
      <c r="M34" s="588"/>
      <c r="N34" s="588"/>
      <c r="O34" s="588"/>
      <c r="P34" s="588"/>
      <c r="Q34" s="589"/>
      <c r="R34" s="590" t="s">
        <v>114</v>
      </c>
      <c r="S34" s="591"/>
      <c r="T34" s="591"/>
      <c r="U34" s="591"/>
      <c r="V34" s="591"/>
      <c r="W34" s="591"/>
      <c r="X34" s="591"/>
      <c r="Y34" s="592"/>
      <c r="Z34" s="643" t="s">
        <v>114</v>
      </c>
      <c r="AA34" s="643"/>
      <c r="AB34" s="643"/>
      <c r="AC34" s="643"/>
      <c r="AD34" s="644" t="s">
        <v>114</v>
      </c>
      <c r="AE34" s="644"/>
      <c r="AF34" s="644"/>
      <c r="AG34" s="644"/>
      <c r="AH34" s="644"/>
      <c r="AI34" s="644"/>
      <c r="AJ34" s="644"/>
      <c r="AK34" s="644"/>
      <c r="AL34" s="613" t="s">
        <v>114</v>
      </c>
      <c r="AM34" s="645"/>
      <c r="AN34" s="645"/>
      <c r="AO34" s="646"/>
      <c r="AP34" s="188"/>
      <c r="AQ34" s="650" t="s">
        <v>305</v>
      </c>
      <c r="AR34" s="651"/>
      <c r="AS34" s="651"/>
      <c r="AT34" s="651"/>
      <c r="AU34" s="651"/>
      <c r="AV34" s="651"/>
      <c r="AW34" s="651"/>
      <c r="AX34" s="651"/>
      <c r="AY34" s="651"/>
      <c r="AZ34" s="651"/>
      <c r="BA34" s="651"/>
      <c r="BB34" s="651"/>
      <c r="BC34" s="651"/>
      <c r="BD34" s="651"/>
      <c r="BE34" s="651"/>
      <c r="BF34" s="652"/>
      <c r="BG34" s="650" t="s">
        <v>306</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307</v>
      </c>
      <c r="CE34" s="624"/>
      <c r="CF34" s="624"/>
      <c r="CG34" s="624"/>
      <c r="CH34" s="624"/>
      <c r="CI34" s="624"/>
      <c r="CJ34" s="624"/>
      <c r="CK34" s="624"/>
      <c r="CL34" s="624"/>
      <c r="CM34" s="624"/>
      <c r="CN34" s="624"/>
      <c r="CO34" s="624"/>
      <c r="CP34" s="624"/>
      <c r="CQ34" s="625"/>
      <c r="CR34" s="590">
        <v>2419782</v>
      </c>
      <c r="CS34" s="591"/>
      <c r="CT34" s="591"/>
      <c r="CU34" s="591"/>
      <c r="CV34" s="591"/>
      <c r="CW34" s="591"/>
      <c r="CX34" s="591"/>
      <c r="CY34" s="592"/>
      <c r="CZ34" s="593">
        <v>12.1</v>
      </c>
      <c r="DA34" s="611"/>
      <c r="DB34" s="611"/>
      <c r="DC34" s="612"/>
      <c r="DD34" s="596">
        <v>2057803</v>
      </c>
      <c r="DE34" s="591"/>
      <c r="DF34" s="591"/>
      <c r="DG34" s="591"/>
      <c r="DH34" s="591"/>
      <c r="DI34" s="591"/>
      <c r="DJ34" s="591"/>
      <c r="DK34" s="592"/>
      <c r="DL34" s="596">
        <v>1817739</v>
      </c>
      <c r="DM34" s="591"/>
      <c r="DN34" s="591"/>
      <c r="DO34" s="591"/>
      <c r="DP34" s="591"/>
      <c r="DQ34" s="591"/>
      <c r="DR34" s="591"/>
      <c r="DS34" s="591"/>
      <c r="DT34" s="591"/>
      <c r="DU34" s="591"/>
      <c r="DV34" s="592"/>
      <c r="DW34" s="613">
        <v>13.8</v>
      </c>
      <c r="DX34" s="614"/>
      <c r="DY34" s="614"/>
      <c r="DZ34" s="614"/>
      <c r="EA34" s="614"/>
      <c r="EB34" s="614"/>
      <c r="EC34" s="615"/>
    </row>
    <row r="35" spans="2:133" ht="11.25" customHeight="1">
      <c r="B35" s="587" t="s">
        <v>308</v>
      </c>
      <c r="C35" s="588"/>
      <c r="D35" s="588"/>
      <c r="E35" s="588"/>
      <c r="F35" s="588"/>
      <c r="G35" s="588"/>
      <c r="H35" s="588"/>
      <c r="I35" s="588"/>
      <c r="J35" s="588"/>
      <c r="K35" s="588"/>
      <c r="L35" s="588"/>
      <c r="M35" s="588"/>
      <c r="N35" s="588"/>
      <c r="O35" s="588"/>
      <c r="P35" s="588"/>
      <c r="Q35" s="589"/>
      <c r="R35" s="590">
        <v>771248</v>
      </c>
      <c r="S35" s="591"/>
      <c r="T35" s="591"/>
      <c r="U35" s="591"/>
      <c r="V35" s="591"/>
      <c r="W35" s="591"/>
      <c r="X35" s="591"/>
      <c r="Y35" s="592"/>
      <c r="Z35" s="643">
        <v>3.7</v>
      </c>
      <c r="AA35" s="643"/>
      <c r="AB35" s="643"/>
      <c r="AC35" s="643"/>
      <c r="AD35" s="644" t="s">
        <v>114</v>
      </c>
      <c r="AE35" s="644"/>
      <c r="AF35" s="644"/>
      <c r="AG35" s="644"/>
      <c r="AH35" s="644"/>
      <c r="AI35" s="644"/>
      <c r="AJ35" s="644"/>
      <c r="AK35" s="644"/>
      <c r="AL35" s="613" t="s">
        <v>114</v>
      </c>
      <c r="AM35" s="645"/>
      <c r="AN35" s="645"/>
      <c r="AO35" s="646"/>
      <c r="AP35" s="188"/>
      <c r="AQ35" s="647" t="s">
        <v>309</v>
      </c>
      <c r="AR35" s="648"/>
      <c r="AS35" s="648"/>
      <c r="AT35" s="648"/>
      <c r="AU35" s="648"/>
      <c r="AV35" s="648"/>
      <c r="AW35" s="648"/>
      <c r="AX35" s="648"/>
      <c r="AY35" s="649"/>
      <c r="AZ35" s="640">
        <v>3003249</v>
      </c>
      <c r="BA35" s="641"/>
      <c r="BB35" s="641"/>
      <c r="BC35" s="641"/>
      <c r="BD35" s="641"/>
      <c r="BE35" s="641"/>
      <c r="BF35" s="642"/>
      <c r="BG35" s="647" t="s">
        <v>310</v>
      </c>
      <c r="BH35" s="648"/>
      <c r="BI35" s="648"/>
      <c r="BJ35" s="648"/>
      <c r="BK35" s="648"/>
      <c r="BL35" s="648"/>
      <c r="BM35" s="648"/>
      <c r="BN35" s="648"/>
      <c r="BO35" s="648"/>
      <c r="BP35" s="648"/>
      <c r="BQ35" s="648"/>
      <c r="BR35" s="648"/>
      <c r="BS35" s="648"/>
      <c r="BT35" s="648"/>
      <c r="BU35" s="649"/>
      <c r="BV35" s="640">
        <v>291666</v>
      </c>
      <c r="BW35" s="641"/>
      <c r="BX35" s="641"/>
      <c r="BY35" s="641"/>
      <c r="BZ35" s="641"/>
      <c r="CA35" s="641"/>
      <c r="CB35" s="642"/>
      <c r="CD35" s="627" t="s">
        <v>311</v>
      </c>
      <c r="CE35" s="624"/>
      <c r="CF35" s="624"/>
      <c r="CG35" s="624"/>
      <c r="CH35" s="624"/>
      <c r="CI35" s="624"/>
      <c r="CJ35" s="624"/>
      <c r="CK35" s="624"/>
      <c r="CL35" s="624"/>
      <c r="CM35" s="624"/>
      <c r="CN35" s="624"/>
      <c r="CO35" s="624"/>
      <c r="CP35" s="624"/>
      <c r="CQ35" s="625"/>
      <c r="CR35" s="590">
        <v>347445</v>
      </c>
      <c r="CS35" s="609"/>
      <c r="CT35" s="609"/>
      <c r="CU35" s="609"/>
      <c r="CV35" s="609"/>
      <c r="CW35" s="609"/>
      <c r="CX35" s="609"/>
      <c r="CY35" s="610"/>
      <c r="CZ35" s="593">
        <v>1.7</v>
      </c>
      <c r="DA35" s="611"/>
      <c r="DB35" s="611"/>
      <c r="DC35" s="612"/>
      <c r="DD35" s="596">
        <v>325228</v>
      </c>
      <c r="DE35" s="609"/>
      <c r="DF35" s="609"/>
      <c r="DG35" s="609"/>
      <c r="DH35" s="609"/>
      <c r="DI35" s="609"/>
      <c r="DJ35" s="609"/>
      <c r="DK35" s="610"/>
      <c r="DL35" s="596">
        <v>145939</v>
      </c>
      <c r="DM35" s="609"/>
      <c r="DN35" s="609"/>
      <c r="DO35" s="609"/>
      <c r="DP35" s="609"/>
      <c r="DQ35" s="609"/>
      <c r="DR35" s="609"/>
      <c r="DS35" s="609"/>
      <c r="DT35" s="609"/>
      <c r="DU35" s="609"/>
      <c r="DV35" s="610"/>
      <c r="DW35" s="613">
        <v>1.1000000000000001</v>
      </c>
      <c r="DX35" s="614"/>
      <c r="DY35" s="614"/>
      <c r="DZ35" s="614"/>
      <c r="EA35" s="614"/>
      <c r="EB35" s="614"/>
      <c r="EC35" s="615"/>
    </row>
    <row r="36" spans="2:133" ht="11.25" customHeight="1">
      <c r="B36" s="571" t="s">
        <v>312</v>
      </c>
      <c r="C36" s="572"/>
      <c r="D36" s="572"/>
      <c r="E36" s="572"/>
      <c r="F36" s="572"/>
      <c r="G36" s="572"/>
      <c r="H36" s="572"/>
      <c r="I36" s="572"/>
      <c r="J36" s="572"/>
      <c r="K36" s="572"/>
      <c r="L36" s="572"/>
      <c r="M36" s="572"/>
      <c r="N36" s="572"/>
      <c r="O36" s="572"/>
      <c r="P36" s="572"/>
      <c r="Q36" s="573"/>
      <c r="R36" s="574">
        <v>20637341</v>
      </c>
      <c r="S36" s="631"/>
      <c r="T36" s="631"/>
      <c r="U36" s="631"/>
      <c r="V36" s="631"/>
      <c r="W36" s="631"/>
      <c r="X36" s="631"/>
      <c r="Y36" s="634"/>
      <c r="Z36" s="635">
        <v>100</v>
      </c>
      <c r="AA36" s="635"/>
      <c r="AB36" s="635"/>
      <c r="AC36" s="635"/>
      <c r="AD36" s="636">
        <v>12414341</v>
      </c>
      <c r="AE36" s="636"/>
      <c r="AF36" s="636"/>
      <c r="AG36" s="636"/>
      <c r="AH36" s="636"/>
      <c r="AI36" s="636"/>
      <c r="AJ36" s="636"/>
      <c r="AK36" s="636"/>
      <c r="AL36" s="637">
        <v>100</v>
      </c>
      <c r="AM36" s="638"/>
      <c r="AN36" s="638"/>
      <c r="AO36" s="639"/>
      <c r="AQ36" s="616" t="s">
        <v>313</v>
      </c>
      <c r="AR36" s="617"/>
      <c r="AS36" s="617"/>
      <c r="AT36" s="617"/>
      <c r="AU36" s="617"/>
      <c r="AV36" s="617"/>
      <c r="AW36" s="617"/>
      <c r="AX36" s="617"/>
      <c r="AY36" s="618"/>
      <c r="AZ36" s="590">
        <v>959950</v>
      </c>
      <c r="BA36" s="591"/>
      <c r="BB36" s="591"/>
      <c r="BC36" s="591"/>
      <c r="BD36" s="609"/>
      <c r="BE36" s="609"/>
      <c r="BF36" s="619"/>
      <c r="BG36" s="627" t="s">
        <v>314</v>
      </c>
      <c r="BH36" s="624"/>
      <c r="BI36" s="624"/>
      <c r="BJ36" s="624"/>
      <c r="BK36" s="624"/>
      <c r="BL36" s="624"/>
      <c r="BM36" s="624"/>
      <c r="BN36" s="624"/>
      <c r="BO36" s="624"/>
      <c r="BP36" s="624"/>
      <c r="BQ36" s="624"/>
      <c r="BR36" s="624"/>
      <c r="BS36" s="624"/>
      <c r="BT36" s="624"/>
      <c r="BU36" s="625"/>
      <c r="BV36" s="590">
        <v>267127</v>
      </c>
      <c r="BW36" s="591"/>
      <c r="BX36" s="591"/>
      <c r="BY36" s="591"/>
      <c r="BZ36" s="591"/>
      <c r="CA36" s="591"/>
      <c r="CB36" s="626"/>
      <c r="CD36" s="627" t="s">
        <v>315</v>
      </c>
      <c r="CE36" s="624"/>
      <c r="CF36" s="624"/>
      <c r="CG36" s="624"/>
      <c r="CH36" s="624"/>
      <c r="CI36" s="624"/>
      <c r="CJ36" s="624"/>
      <c r="CK36" s="624"/>
      <c r="CL36" s="624"/>
      <c r="CM36" s="624"/>
      <c r="CN36" s="624"/>
      <c r="CO36" s="624"/>
      <c r="CP36" s="624"/>
      <c r="CQ36" s="625"/>
      <c r="CR36" s="590">
        <v>3562307</v>
      </c>
      <c r="CS36" s="591"/>
      <c r="CT36" s="591"/>
      <c r="CU36" s="591"/>
      <c r="CV36" s="591"/>
      <c r="CW36" s="591"/>
      <c r="CX36" s="591"/>
      <c r="CY36" s="592"/>
      <c r="CZ36" s="593">
        <v>17.899999999999999</v>
      </c>
      <c r="DA36" s="611"/>
      <c r="DB36" s="611"/>
      <c r="DC36" s="612"/>
      <c r="DD36" s="596">
        <v>3142124</v>
      </c>
      <c r="DE36" s="591"/>
      <c r="DF36" s="591"/>
      <c r="DG36" s="591"/>
      <c r="DH36" s="591"/>
      <c r="DI36" s="591"/>
      <c r="DJ36" s="591"/>
      <c r="DK36" s="592"/>
      <c r="DL36" s="596">
        <v>2417509</v>
      </c>
      <c r="DM36" s="591"/>
      <c r="DN36" s="591"/>
      <c r="DO36" s="591"/>
      <c r="DP36" s="591"/>
      <c r="DQ36" s="591"/>
      <c r="DR36" s="591"/>
      <c r="DS36" s="591"/>
      <c r="DT36" s="591"/>
      <c r="DU36" s="591"/>
      <c r="DV36" s="592"/>
      <c r="DW36" s="613">
        <v>18.3</v>
      </c>
      <c r="DX36" s="614"/>
      <c r="DY36" s="614"/>
      <c r="DZ36" s="614"/>
      <c r="EA36" s="614"/>
      <c r="EB36" s="614"/>
      <c r="EC36" s="615"/>
    </row>
    <row r="37" spans="2:133" ht="11.25" customHeight="1">
      <c r="AQ37" s="616" t="s">
        <v>316</v>
      </c>
      <c r="AR37" s="617"/>
      <c r="AS37" s="617"/>
      <c r="AT37" s="617"/>
      <c r="AU37" s="617"/>
      <c r="AV37" s="617"/>
      <c r="AW37" s="617"/>
      <c r="AX37" s="617"/>
      <c r="AY37" s="618"/>
      <c r="AZ37" s="590">
        <v>525561</v>
      </c>
      <c r="BA37" s="591"/>
      <c r="BB37" s="591"/>
      <c r="BC37" s="591"/>
      <c r="BD37" s="609"/>
      <c r="BE37" s="609"/>
      <c r="BF37" s="619"/>
      <c r="BG37" s="627" t="s">
        <v>317</v>
      </c>
      <c r="BH37" s="624"/>
      <c r="BI37" s="624"/>
      <c r="BJ37" s="624"/>
      <c r="BK37" s="624"/>
      <c r="BL37" s="624"/>
      <c r="BM37" s="624"/>
      <c r="BN37" s="624"/>
      <c r="BO37" s="624"/>
      <c r="BP37" s="624"/>
      <c r="BQ37" s="624"/>
      <c r="BR37" s="624"/>
      <c r="BS37" s="624"/>
      <c r="BT37" s="624"/>
      <c r="BU37" s="625"/>
      <c r="BV37" s="590">
        <v>4986</v>
      </c>
      <c r="BW37" s="591"/>
      <c r="BX37" s="591"/>
      <c r="BY37" s="591"/>
      <c r="BZ37" s="591"/>
      <c r="CA37" s="591"/>
      <c r="CB37" s="626"/>
      <c r="CD37" s="627" t="s">
        <v>318</v>
      </c>
      <c r="CE37" s="624"/>
      <c r="CF37" s="624"/>
      <c r="CG37" s="624"/>
      <c r="CH37" s="624"/>
      <c r="CI37" s="624"/>
      <c r="CJ37" s="624"/>
      <c r="CK37" s="624"/>
      <c r="CL37" s="624"/>
      <c r="CM37" s="624"/>
      <c r="CN37" s="624"/>
      <c r="CO37" s="624"/>
      <c r="CP37" s="624"/>
      <c r="CQ37" s="625"/>
      <c r="CR37" s="590">
        <v>961685</v>
      </c>
      <c r="CS37" s="609"/>
      <c r="CT37" s="609"/>
      <c r="CU37" s="609"/>
      <c r="CV37" s="609"/>
      <c r="CW37" s="609"/>
      <c r="CX37" s="609"/>
      <c r="CY37" s="610"/>
      <c r="CZ37" s="593">
        <v>4.8</v>
      </c>
      <c r="DA37" s="611"/>
      <c r="DB37" s="611"/>
      <c r="DC37" s="612"/>
      <c r="DD37" s="596">
        <v>955319</v>
      </c>
      <c r="DE37" s="609"/>
      <c r="DF37" s="609"/>
      <c r="DG37" s="609"/>
      <c r="DH37" s="609"/>
      <c r="DI37" s="609"/>
      <c r="DJ37" s="609"/>
      <c r="DK37" s="610"/>
      <c r="DL37" s="596">
        <v>947391</v>
      </c>
      <c r="DM37" s="609"/>
      <c r="DN37" s="609"/>
      <c r="DO37" s="609"/>
      <c r="DP37" s="609"/>
      <c r="DQ37" s="609"/>
      <c r="DR37" s="609"/>
      <c r="DS37" s="609"/>
      <c r="DT37" s="609"/>
      <c r="DU37" s="609"/>
      <c r="DV37" s="610"/>
      <c r="DW37" s="613">
        <v>7.2</v>
      </c>
      <c r="DX37" s="614"/>
      <c r="DY37" s="614"/>
      <c r="DZ37" s="614"/>
      <c r="EA37" s="614"/>
      <c r="EB37" s="614"/>
      <c r="EC37" s="615"/>
    </row>
    <row r="38" spans="2:133" ht="11.25" customHeight="1">
      <c r="AQ38" s="616" t="s">
        <v>319</v>
      </c>
      <c r="AR38" s="617"/>
      <c r="AS38" s="617"/>
      <c r="AT38" s="617"/>
      <c r="AU38" s="617"/>
      <c r="AV38" s="617"/>
      <c r="AW38" s="617"/>
      <c r="AX38" s="617"/>
      <c r="AY38" s="618"/>
      <c r="AZ38" s="590">
        <v>162482</v>
      </c>
      <c r="BA38" s="591"/>
      <c r="BB38" s="591"/>
      <c r="BC38" s="591"/>
      <c r="BD38" s="609"/>
      <c r="BE38" s="609"/>
      <c r="BF38" s="619"/>
      <c r="BG38" s="627" t="s">
        <v>320</v>
      </c>
      <c r="BH38" s="624"/>
      <c r="BI38" s="624"/>
      <c r="BJ38" s="624"/>
      <c r="BK38" s="624"/>
      <c r="BL38" s="624"/>
      <c r="BM38" s="624"/>
      <c r="BN38" s="624"/>
      <c r="BO38" s="624"/>
      <c r="BP38" s="624"/>
      <c r="BQ38" s="624"/>
      <c r="BR38" s="624"/>
      <c r="BS38" s="624"/>
      <c r="BT38" s="624"/>
      <c r="BU38" s="625"/>
      <c r="BV38" s="590">
        <v>7817</v>
      </c>
      <c r="BW38" s="591"/>
      <c r="BX38" s="591"/>
      <c r="BY38" s="591"/>
      <c r="BZ38" s="591"/>
      <c r="CA38" s="591"/>
      <c r="CB38" s="626"/>
      <c r="CD38" s="627" t="s">
        <v>321</v>
      </c>
      <c r="CE38" s="624"/>
      <c r="CF38" s="624"/>
      <c r="CG38" s="624"/>
      <c r="CH38" s="624"/>
      <c r="CI38" s="624"/>
      <c r="CJ38" s="624"/>
      <c r="CK38" s="624"/>
      <c r="CL38" s="624"/>
      <c r="CM38" s="624"/>
      <c r="CN38" s="624"/>
      <c r="CO38" s="624"/>
      <c r="CP38" s="624"/>
      <c r="CQ38" s="625"/>
      <c r="CR38" s="590">
        <v>1355256</v>
      </c>
      <c r="CS38" s="591"/>
      <c r="CT38" s="591"/>
      <c r="CU38" s="591"/>
      <c r="CV38" s="591"/>
      <c r="CW38" s="591"/>
      <c r="CX38" s="591"/>
      <c r="CY38" s="592"/>
      <c r="CZ38" s="593">
        <v>6.8</v>
      </c>
      <c r="DA38" s="611"/>
      <c r="DB38" s="611"/>
      <c r="DC38" s="612"/>
      <c r="DD38" s="596">
        <v>1140213</v>
      </c>
      <c r="DE38" s="591"/>
      <c r="DF38" s="591"/>
      <c r="DG38" s="591"/>
      <c r="DH38" s="591"/>
      <c r="DI38" s="591"/>
      <c r="DJ38" s="591"/>
      <c r="DK38" s="592"/>
      <c r="DL38" s="596">
        <v>1047003</v>
      </c>
      <c r="DM38" s="591"/>
      <c r="DN38" s="591"/>
      <c r="DO38" s="591"/>
      <c r="DP38" s="591"/>
      <c r="DQ38" s="591"/>
      <c r="DR38" s="591"/>
      <c r="DS38" s="591"/>
      <c r="DT38" s="591"/>
      <c r="DU38" s="591"/>
      <c r="DV38" s="592"/>
      <c r="DW38" s="613">
        <v>7.9</v>
      </c>
      <c r="DX38" s="614"/>
      <c r="DY38" s="614"/>
      <c r="DZ38" s="614"/>
      <c r="EA38" s="614"/>
      <c r="EB38" s="614"/>
      <c r="EC38" s="615"/>
    </row>
    <row r="39" spans="2:133" ht="11.25" customHeight="1">
      <c r="AQ39" s="616" t="s">
        <v>322</v>
      </c>
      <c r="AR39" s="617"/>
      <c r="AS39" s="617"/>
      <c r="AT39" s="617"/>
      <c r="AU39" s="617"/>
      <c r="AV39" s="617"/>
      <c r="AW39" s="617"/>
      <c r="AX39" s="617"/>
      <c r="AY39" s="618"/>
      <c r="AZ39" s="590">
        <v>78447</v>
      </c>
      <c r="BA39" s="591"/>
      <c r="BB39" s="591"/>
      <c r="BC39" s="591"/>
      <c r="BD39" s="609"/>
      <c r="BE39" s="609"/>
      <c r="BF39" s="619"/>
      <c r="BG39" s="620" t="s">
        <v>323</v>
      </c>
      <c r="BH39" s="621"/>
      <c r="BI39" s="621"/>
      <c r="BJ39" s="621"/>
      <c r="BK39" s="621"/>
      <c r="BL39" s="189"/>
      <c r="BM39" s="624" t="s">
        <v>324</v>
      </c>
      <c r="BN39" s="624"/>
      <c r="BO39" s="624"/>
      <c r="BP39" s="624"/>
      <c r="BQ39" s="624"/>
      <c r="BR39" s="624"/>
      <c r="BS39" s="624"/>
      <c r="BT39" s="624"/>
      <c r="BU39" s="625"/>
      <c r="BV39" s="590">
        <v>100</v>
      </c>
      <c r="BW39" s="591"/>
      <c r="BX39" s="591"/>
      <c r="BY39" s="591"/>
      <c r="BZ39" s="591"/>
      <c r="CA39" s="591"/>
      <c r="CB39" s="626"/>
      <c r="CD39" s="627" t="s">
        <v>325</v>
      </c>
      <c r="CE39" s="624"/>
      <c r="CF39" s="624"/>
      <c r="CG39" s="624"/>
      <c r="CH39" s="624"/>
      <c r="CI39" s="624"/>
      <c r="CJ39" s="624"/>
      <c r="CK39" s="624"/>
      <c r="CL39" s="624"/>
      <c r="CM39" s="624"/>
      <c r="CN39" s="624"/>
      <c r="CO39" s="624"/>
      <c r="CP39" s="624"/>
      <c r="CQ39" s="625"/>
      <c r="CR39" s="590">
        <v>199040</v>
      </c>
      <c r="CS39" s="609"/>
      <c r="CT39" s="609"/>
      <c r="CU39" s="609"/>
      <c r="CV39" s="609"/>
      <c r="CW39" s="609"/>
      <c r="CX39" s="609"/>
      <c r="CY39" s="610"/>
      <c r="CZ39" s="593">
        <v>1</v>
      </c>
      <c r="DA39" s="611"/>
      <c r="DB39" s="611"/>
      <c r="DC39" s="612"/>
      <c r="DD39" s="596">
        <v>106227</v>
      </c>
      <c r="DE39" s="609"/>
      <c r="DF39" s="609"/>
      <c r="DG39" s="609"/>
      <c r="DH39" s="609"/>
      <c r="DI39" s="609"/>
      <c r="DJ39" s="609"/>
      <c r="DK39" s="610"/>
      <c r="DL39" s="596" t="s">
        <v>326</v>
      </c>
      <c r="DM39" s="609"/>
      <c r="DN39" s="609"/>
      <c r="DO39" s="609"/>
      <c r="DP39" s="609"/>
      <c r="DQ39" s="609"/>
      <c r="DR39" s="609"/>
      <c r="DS39" s="609"/>
      <c r="DT39" s="609"/>
      <c r="DU39" s="609"/>
      <c r="DV39" s="610"/>
      <c r="DW39" s="613" t="s">
        <v>326</v>
      </c>
      <c r="DX39" s="614"/>
      <c r="DY39" s="614"/>
      <c r="DZ39" s="614"/>
      <c r="EA39" s="614"/>
      <c r="EB39" s="614"/>
      <c r="EC39" s="61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327</v>
      </c>
      <c r="AR40" s="617"/>
      <c r="AS40" s="617"/>
      <c r="AT40" s="617"/>
      <c r="AU40" s="617"/>
      <c r="AV40" s="617"/>
      <c r="AW40" s="617"/>
      <c r="AX40" s="617"/>
      <c r="AY40" s="618"/>
      <c r="AZ40" s="590">
        <v>193114</v>
      </c>
      <c r="BA40" s="591"/>
      <c r="BB40" s="591"/>
      <c r="BC40" s="591"/>
      <c r="BD40" s="609"/>
      <c r="BE40" s="609"/>
      <c r="BF40" s="619"/>
      <c r="BG40" s="620"/>
      <c r="BH40" s="621"/>
      <c r="BI40" s="621"/>
      <c r="BJ40" s="621"/>
      <c r="BK40" s="621"/>
      <c r="BL40" s="189"/>
      <c r="BM40" s="624" t="s">
        <v>328</v>
      </c>
      <c r="BN40" s="624"/>
      <c r="BO40" s="624"/>
      <c r="BP40" s="624"/>
      <c r="BQ40" s="624"/>
      <c r="BR40" s="624"/>
      <c r="BS40" s="624"/>
      <c r="BT40" s="624"/>
      <c r="BU40" s="625"/>
      <c r="BV40" s="590">
        <v>81</v>
      </c>
      <c r="BW40" s="591"/>
      <c r="BX40" s="591"/>
      <c r="BY40" s="591"/>
      <c r="BZ40" s="591"/>
      <c r="CA40" s="591"/>
      <c r="CB40" s="626"/>
      <c r="CD40" s="627" t="s">
        <v>329</v>
      </c>
      <c r="CE40" s="624"/>
      <c r="CF40" s="624"/>
      <c r="CG40" s="624"/>
      <c r="CH40" s="624"/>
      <c r="CI40" s="624"/>
      <c r="CJ40" s="624"/>
      <c r="CK40" s="624"/>
      <c r="CL40" s="624"/>
      <c r="CM40" s="624"/>
      <c r="CN40" s="624"/>
      <c r="CO40" s="624"/>
      <c r="CP40" s="624"/>
      <c r="CQ40" s="625"/>
      <c r="CR40" s="590">
        <v>769527</v>
      </c>
      <c r="CS40" s="591"/>
      <c r="CT40" s="591"/>
      <c r="CU40" s="591"/>
      <c r="CV40" s="591"/>
      <c r="CW40" s="591"/>
      <c r="CX40" s="591"/>
      <c r="CY40" s="592"/>
      <c r="CZ40" s="593">
        <v>3.9</v>
      </c>
      <c r="DA40" s="611"/>
      <c r="DB40" s="611"/>
      <c r="DC40" s="612"/>
      <c r="DD40" s="596">
        <v>400587</v>
      </c>
      <c r="DE40" s="591"/>
      <c r="DF40" s="591"/>
      <c r="DG40" s="591"/>
      <c r="DH40" s="591"/>
      <c r="DI40" s="591"/>
      <c r="DJ40" s="591"/>
      <c r="DK40" s="592"/>
      <c r="DL40" s="596">
        <v>23259</v>
      </c>
      <c r="DM40" s="591"/>
      <c r="DN40" s="591"/>
      <c r="DO40" s="591"/>
      <c r="DP40" s="591"/>
      <c r="DQ40" s="591"/>
      <c r="DR40" s="591"/>
      <c r="DS40" s="591"/>
      <c r="DT40" s="591"/>
      <c r="DU40" s="591"/>
      <c r="DV40" s="592"/>
      <c r="DW40" s="613">
        <v>0.2</v>
      </c>
      <c r="DX40" s="614"/>
      <c r="DY40" s="614"/>
      <c r="DZ40" s="614"/>
      <c r="EA40" s="614"/>
      <c r="EB40" s="614"/>
      <c r="EC40" s="61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330</v>
      </c>
      <c r="AR41" s="629"/>
      <c r="AS41" s="629"/>
      <c r="AT41" s="629"/>
      <c r="AU41" s="629"/>
      <c r="AV41" s="629"/>
      <c r="AW41" s="629"/>
      <c r="AX41" s="629"/>
      <c r="AY41" s="630"/>
      <c r="AZ41" s="574">
        <v>1083695</v>
      </c>
      <c r="BA41" s="631"/>
      <c r="BB41" s="631"/>
      <c r="BC41" s="631"/>
      <c r="BD41" s="575"/>
      <c r="BE41" s="575"/>
      <c r="BF41" s="632"/>
      <c r="BG41" s="622"/>
      <c r="BH41" s="623"/>
      <c r="BI41" s="623"/>
      <c r="BJ41" s="623"/>
      <c r="BK41" s="623"/>
      <c r="BL41" s="191"/>
      <c r="BM41" s="629" t="s">
        <v>331</v>
      </c>
      <c r="BN41" s="629"/>
      <c r="BO41" s="629"/>
      <c r="BP41" s="629"/>
      <c r="BQ41" s="629"/>
      <c r="BR41" s="629"/>
      <c r="BS41" s="629"/>
      <c r="BT41" s="629"/>
      <c r="BU41" s="630"/>
      <c r="BV41" s="574">
        <v>326</v>
      </c>
      <c r="BW41" s="631"/>
      <c r="BX41" s="631"/>
      <c r="BY41" s="631"/>
      <c r="BZ41" s="631"/>
      <c r="CA41" s="631"/>
      <c r="CB41" s="633"/>
      <c r="CD41" s="627" t="s">
        <v>332</v>
      </c>
      <c r="CE41" s="624"/>
      <c r="CF41" s="624"/>
      <c r="CG41" s="624"/>
      <c r="CH41" s="624"/>
      <c r="CI41" s="624"/>
      <c r="CJ41" s="624"/>
      <c r="CK41" s="624"/>
      <c r="CL41" s="624"/>
      <c r="CM41" s="624"/>
      <c r="CN41" s="624"/>
      <c r="CO41" s="624"/>
      <c r="CP41" s="624"/>
      <c r="CQ41" s="625"/>
      <c r="CR41" s="590" t="s">
        <v>333</v>
      </c>
      <c r="CS41" s="609"/>
      <c r="CT41" s="609"/>
      <c r="CU41" s="609"/>
      <c r="CV41" s="609"/>
      <c r="CW41" s="609"/>
      <c r="CX41" s="609"/>
      <c r="CY41" s="610"/>
      <c r="CZ41" s="593" t="s">
        <v>333</v>
      </c>
      <c r="DA41" s="611"/>
      <c r="DB41" s="611"/>
      <c r="DC41" s="612"/>
      <c r="DD41" s="596" t="s">
        <v>333</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335</v>
      </c>
      <c r="CE42" s="588"/>
      <c r="CF42" s="588"/>
      <c r="CG42" s="588"/>
      <c r="CH42" s="588"/>
      <c r="CI42" s="588"/>
      <c r="CJ42" s="588"/>
      <c r="CK42" s="588"/>
      <c r="CL42" s="588"/>
      <c r="CM42" s="588"/>
      <c r="CN42" s="588"/>
      <c r="CO42" s="588"/>
      <c r="CP42" s="588"/>
      <c r="CQ42" s="589"/>
      <c r="CR42" s="590">
        <v>3267402</v>
      </c>
      <c r="CS42" s="591"/>
      <c r="CT42" s="591"/>
      <c r="CU42" s="591"/>
      <c r="CV42" s="591"/>
      <c r="CW42" s="591"/>
      <c r="CX42" s="591"/>
      <c r="CY42" s="592"/>
      <c r="CZ42" s="593">
        <v>16.399999999999999</v>
      </c>
      <c r="DA42" s="594"/>
      <c r="DB42" s="594"/>
      <c r="DC42" s="595"/>
      <c r="DD42" s="596">
        <v>914653</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337</v>
      </c>
      <c r="CE43" s="588"/>
      <c r="CF43" s="588"/>
      <c r="CG43" s="588"/>
      <c r="CH43" s="588"/>
      <c r="CI43" s="588"/>
      <c r="CJ43" s="588"/>
      <c r="CK43" s="588"/>
      <c r="CL43" s="588"/>
      <c r="CM43" s="588"/>
      <c r="CN43" s="588"/>
      <c r="CO43" s="588"/>
      <c r="CP43" s="588"/>
      <c r="CQ43" s="589"/>
      <c r="CR43" s="590">
        <v>94855</v>
      </c>
      <c r="CS43" s="609"/>
      <c r="CT43" s="609"/>
      <c r="CU43" s="609"/>
      <c r="CV43" s="609"/>
      <c r="CW43" s="609"/>
      <c r="CX43" s="609"/>
      <c r="CY43" s="610"/>
      <c r="CZ43" s="593">
        <v>0.5</v>
      </c>
      <c r="DA43" s="611"/>
      <c r="DB43" s="611"/>
      <c r="DC43" s="612"/>
      <c r="DD43" s="596">
        <v>94855</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c r="B44" s="194" t="s">
        <v>338</v>
      </c>
      <c r="CD44" s="603" t="s">
        <v>290</v>
      </c>
      <c r="CE44" s="604"/>
      <c r="CF44" s="587" t="s">
        <v>339</v>
      </c>
      <c r="CG44" s="588"/>
      <c r="CH44" s="588"/>
      <c r="CI44" s="588"/>
      <c r="CJ44" s="588"/>
      <c r="CK44" s="588"/>
      <c r="CL44" s="588"/>
      <c r="CM44" s="588"/>
      <c r="CN44" s="588"/>
      <c r="CO44" s="588"/>
      <c r="CP44" s="588"/>
      <c r="CQ44" s="589"/>
      <c r="CR44" s="590">
        <v>3258324</v>
      </c>
      <c r="CS44" s="591"/>
      <c r="CT44" s="591"/>
      <c r="CU44" s="591"/>
      <c r="CV44" s="591"/>
      <c r="CW44" s="591"/>
      <c r="CX44" s="591"/>
      <c r="CY44" s="592"/>
      <c r="CZ44" s="593">
        <v>16.399999999999999</v>
      </c>
      <c r="DA44" s="594"/>
      <c r="DB44" s="594"/>
      <c r="DC44" s="595"/>
      <c r="DD44" s="596">
        <v>905575</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c r="CD45" s="605"/>
      <c r="CE45" s="606"/>
      <c r="CF45" s="587" t="s">
        <v>340</v>
      </c>
      <c r="CG45" s="588"/>
      <c r="CH45" s="588"/>
      <c r="CI45" s="588"/>
      <c r="CJ45" s="588"/>
      <c r="CK45" s="588"/>
      <c r="CL45" s="588"/>
      <c r="CM45" s="588"/>
      <c r="CN45" s="588"/>
      <c r="CO45" s="588"/>
      <c r="CP45" s="588"/>
      <c r="CQ45" s="589"/>
      <c r="CR45" s="590">
        <v>1981211</v>
      </c>
      <c r="CS45" s="609"/>
      <c r="CT45" s="609"/>
      <c r="CU45" s="609"/>
      <c r="CV45" s="609"/>
      <c r="CW45" s="609"/>
      <c r="CX45" s="609"/>
      <c r="CY45" s="610"/>
      <c r="CZ45" s="593">
        <v>9.9</v>
      </c>
      <c r="DA45" s="611"/>
      <c r="DB45" s="611"/>
      <c r="DC45" s="612"/>
      <c r="DD45" s="596">
        <v>65542</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c r="CD46" s="605"/>
      <c r="CE46" s="606"/>
      <c r="CF46" s="587" t="s">
        <v>341</v>
      </c>
      <c r="CG46" s="588"/>
      <c r="CH46" s="588"/>
      <c r="CI46" s="588"/>
      <c r="CJ46" s="588"/>
      <c r="CK46" s="588"/>
      <c r="CL46" s="588"/>
      <c r="CM46" s="588"/>
      <c r="CN46" s="588"/>
      <c r="CO46" s="588"/>
      <c r="CP46" s="588"/>
      <c r="CQ46" s="589"/>
      <c r="CR46" s="590">
        <v>1186039</v>
      </c>
      <c r="CS46" s="591"/>
      <c r="CT46" s="591"/>
      <c r="CU46" s="591"/>
      <c r="CV46" s="591"/>
      <c r="CW46" s="591"/>
      <c r="CX46" s="591"/>
      <c r="CY46" s="592"/>
      <c r="CZ46" s="593">
        <v>6</v>
      </c>
      <c r="DA46" s="594"/>
      <c r="DB46" s="594"/>
      <c r="DC46" s="595"/>
      <c r="DD46" s="596">
        <v>809178</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c r="CD47" s="605"/>
      <c r="CE47" s="606"/>
      <c r="CF47" s="587" t="s">
        <v>342</v>
      </c>
      <c r="CG47" s="588"/>
      <c r="CH47" s="588"/>
      <c r="CI47" s="588"/>
      <c r="CJ47" s="588"/>
      <c r="CK47" s="588"/>
      <c r="CL47" s="588"/>
      <c r="CM47" s="588"/>
      <c r="CN47" s="588"/>
      <c r="CO47" s="588"/>
      <c r="CP47" s="588"/>
      <c r="CQ47" s="589"/>
      <c r="CR47" s="590">
        <v>9078</v>
      </c>
      <c r="CS47" s="609"/>
      <c r="CT47" s="609"/>
      <c r="CU47" s="609"/>
      <c r="CV47" s="609"/>
      <c r="CW47" s="609"/>
      <c r="CX47" s="609"/>
      <c r="CY47" s="610"/>
      <c r="CZ47" s="593">
        <v>0</v>
      </c>
      <c r="DA47" s="611"/>
      <c r="DB47" s="611"/>
      <c r="DC47" s="612"/>
      <c r="DD47" s="596">
        <v>9078</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c r="CD48" s="607"/>
      <c r="CE48" s="608"/>
      <c r="CF48" s="587" t="s">
        <v>343</v>
      </c>
      <c r="CG48" s="588"/>
      <c r="CH48" s="588"/>
      <c r="CI48" s="588"/>
      <c r="CJ48" s="588"/>
      <c r="CK48" s="588"/>
      <c r="CL48" s="588"/>
      <c r="CM48" s="588"/>
      <c r="CN48" s="588"/>
      <c r="CO48" s="588"/>
      <c r="CP48" s="588"/>
      <c r="CQ48" s="589"/>
      <c r="CR48" s="590" t="s">
        <v>114</v>
      </c>
      <c r="CS48" s="591"/>
      <c r="CT48" s="591"/>
      <c r="CU48" s="591"/>
      <c r="CV48" s="591"/>
      <c r="CW48" s="591"/>
      <c r="CX48" s="591"/>
      <c r="CY48" s="592"/>
      <c r="CZ48" s="593" t="s">
        <v>114</v>
      </c>
      <c r="DA48" s="594"/>
      <c r="DB48" s="594"/>
      <c r="DC48" s="595"/>
      <c r="DD48" s="596" t="s">
        <v>114</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c r="CD49" s="571" t="s">
        <v>344</v>
      </c>
      <c r="CE49" s="572"/>
      <c r="CF49" s="572"/>
      <c r="CG49" s="572"/>
      <c r="CH49" s="572"/>
      <c r="CI49" s="572"/>
      <c r="CJ49" s="572"/>
      <c r="CK49" s="572"/>
      <c r="CL49" s="572"/>
      <c r="CM49" s="572"/>
      <c r="CN49" s="572"/>
      <c r="CO49" s="572"/>
      <c r="CP49" s="572"/>
      <c r="CQ49" s="573"/>
      <c r="CR49" s="574">
        <v>19916081</v>
      </c>
      <c r="CS49" s="575"/>
      <c r="CT49" s="575"/>
      <c r="CU49" s="575"/>
      <c r="CV49" s="575"/>
      <c r="CW49" s="575"/>
      <c r="CX49" s="575"/>
      <c r="CY49" s="576"/>
      <c r="CZ49" s="577">
        <v>100</v>
      </c>
      <c r="DA49" s="578"/>
      <c r="DB49" s="578"/>
      <c r="DC49" s="579"/>
      <c r="DD49" s="580">
        <v>13821551</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346</v>
      </c>
      <c r="DK2" s="1110"/>
      <c r="DL2" s="1110"/>
      <c r="DM2" s="1110"/>
      <c r="DN2" s="1110"/>
      <c r="DO2" s="1111"/>
      <c r="DP2" s="202"/>
      <c r="DQ2" s="1109" t="s">
        <v>347</v>
      </c>
      <c r="DR2" s="1110"/>
      <c r="DS2" s="1110"/>
      <c r="DT2" s="1110"/>
      <c r="DU2" s="1110"/>
      <c r="DV2" s="1110"/>
      <c r="DW2" s="1110"/>
      <c r="DX2" s="1110"/>
      <c r="DY2" s="1110"/>
      <c r="DZ2" s="111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62" t="s">
        <v>348</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994" t="s">
        <v>350</v>
      </c>
      <c r="B5" s="995"/>
      <c r="C5" s="995"/>
      <c r="D5" s="995"/>
      <c r="E5" s="995"/>
      <c r="F5" s="995"/>
      <c r="G5" s="995"/>
      <c r="H5" s="995"/>
      <c r="I5" s="995"/>
      <c r="J5" s="995"/>
      <c r="K5" s="995"/>
      <c r="L5" s="995"/>
      <c r="M5" s="995"/>
      <c r="N5" s="995"/>
      <c r="O5" s="995"/>
      <c r="P5" s="996"/>
      <c r="Q5" s="1000" t="s">
        <v>351</v>
      </c>
      <c r="R5" s="1001"/>
      <c r="S5" s="1001"/>
      <c r="T5" s="1001"/>
      <c r="U5" s="1002"/>
      <c r="V5" s="1000" t="s">
        <v>352</v>
      </c>
      <c r="W5" s="1001"/>
      <c r="X5" s="1001"/>
      <c r="Y5" s="1001"/>
      <c r="Z5" s="1002"/>
      <c r="AA5" s="1000" t="s">
        <v>353</v>
      </c>
      <c r="AB5" s="1001"/>
      <c r="AC5" s="1001"/>
      <c r="AD5" s="1001"/>
      <c r="AE5" s="1001"/>
      <c r="AF5" s="1112" t="s">
        <v>354</v>
      </c>
      <c r="AG5" s="1001"/>
      <c r="AH5" s="1001"/>
      <c r="AI5" s="1001"/>
      <c r="AJ5" s="1016"/>
      <c r="AK5" s="1001" t="s">
        <v>355</v>
      </c>
      <c r="AL5" s="1001"/>
      <c r="AM5" s="1001"/>
      <c r="AN5" s="1001"/>
      <c r="AO5" s="1002"/>
      <c r="AP5" s="1000" t="s">
        <v>356</v>
      </c>
      <c r="AQ5" s="1001"/>
      <c r="AR5" s="1001"/>
      <c r="AS5" s="1001"/>
      <c r="AT5" s="1002"/>
      <c r="AU5" s="1000" t="s">
        <v>357</v>
      </c>
      <c r="AV5" s="1001"/>
      <c r="AW5" s="1001"/>
      <c r="AX5" s="1001"/>
      <c r="AY5" s="1016"/>
      <c r="AZ5" s="209"/>
      <c r="BA5" s="209"/>
      <c r="BB5" s="209"/>
      <c r="BC5" s="209"/>
      <c r="BD5" s="209"/>
      <c r="BE5" s="210"/>
      <c r="BF5" s="210"/>
      <c r="BG5" s="210"/>
      <c r="BH5" s="210"/>
      <c r="BI5" s="210"/>
      <c r="BJ5" s="210"/>
      <c r="BK5" s="210"/>
      <c r="BL5" s="210"/>
      <c r="BM5" s="210"/>
      <c r="BN5" s="210"/>
      <c r="BO5" s="210"/>
      <c r="BP5" s="210"/>
      <c r="BQ5" s="994" t="s">
        <v>358</v>
      </c>
      <c r="BR5" s="995"/>
      <c r="BS5" s="995"/>
      <c r="BT5" s="995"/>
      <c r="BU5" s="995"/>
      <c r="BV5" s="995"/>
      <c r="BW5" s="995"/>
      <c r="BX5" s="995"/>
      <c r="BY5" s="995"/>
      <c r="BZ5" s="995"/>
      <c r="CA5" s="995"/>
      <c r="CB5" s="995"/>
      <c r="CC5" s="995"/>
      <c r="CD5" s="995"/>
      <c r="CE5" s="995"/>
      <c r="CF5" s="995"/>
      <c r="CG5" s="996"/>
      <c r="CH5" s="1000" t="s">
        <v>359</v>
      </c>
      <c r="CI5" s="1001"/>
      <c r="CJ5" s="1001"/>
      <c r="CK5" s="1001"/>
      <c r="CL5" s="1002"/>
      <c r="CM5" s="1000" t="s">
        <v>360</v>
      </c>
      <c r="CN5" s="1001"/>
      <c r="CO5" s="1001"/>
      <c r="CP5" s="1001"/>
      <c r="CQ5" s="1002"/>
      <c r="CR5" s="1000" t="s">
        <v>361</v>
      </c>
      <c r="CS5" s="1001"/>
      <c r="CT5" s="1001"/>
      <c r="CU5" s="1001"/>
      <c r="CV5" s="1002"/>
      <c r="CW5" s="1000" t="s">
        <v>362</v>
      </c>
      <c r="CX5" s="1001"/>
      <c r="CY5" s="1001"/>
      <c r="CZ5" s="1001"/>
      <c r="DA5" s="1002"/>
      <c r="DB5" s="1000" t="s">
        <v>363</v>
      </c>
      <c r="DC5" s="1001"/>
      <c r="DD5" s="1001"/>
      <c r="DE5" s="1001"/>
      <c r="DF5" s="1002"/>
      <c r="DG5" s="1097" t="s">
        <v>364</v>
      </c>
      <c r="DH5" s="1098"/>
      <c r="DI5" s="1098"/>
      <c r="DJ5" s="1098"/>
      <c r="DK5" s="1099"/>
      <c r="DL5" s="1097" t="s">
        <v>365</v>
      </c>
      <c r="DM5" s="1098"/>
      <c r="DN5" s="1098"/>
      <c r="DO5" s="1098"/>
      <c r="DP5" s="1099"/>
      <c r="DQ5" s="1000" t="s">
        <v>366</v>
      </c>
      <c r="DR5" s="1001"/>
      <c r="DS5" s="1001"/>
      <c r="DT5" s="1001"/>
      <c r="DU5" s="1002"/>
      <c r="DV5" s="1000" t="s">
        <v>357</v>
      </c>
      <c r="DW5" s="1001"/>
      <c r="DX5" s="1001"/>
      <c r="DY5" s="1001"/>
      <c r="DZ5" s="1016"/>
      <c r="EA5" s="207"/>
    </row>
    <row r="6" spans="1:131" s="208"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c r="A7" s="211">
        <v>1</v>
      </c>
      <c r="B7" s="1049" t="s">
        <v>367</v>
      </c>
      <c r="C7" s="1050"/>
      <c r="D7" s="1050"/>
      <c r="E7" s="1050"/>
      <c r="F7" s="1050"/>
      <c r="G7" s="1050"/>
      <c r="H7" s="1050"/>
      <c r="I7" s="1050"/>
      <c r="J7" s="1050"/>
      <c r="K7" s="1050"/>
      <c r="L7" s="1050"/>
      <c r="M7" s="1050"/>
      <c r="N7" s="1050"/>
      <c r="O7" s="1050"/>
      <c r="P7" s="1051"/>
      <c r="Q7" s="1103">
        <v>20645</v>
      </c>
      <c r="R7" s="1104"/>
      <c r="S7" s="1104"/>
      <c r="T7" s="1104"/>
      <c r="U7" s="1104"/>
      <c r="V7" s="1104">
        <v>19924</v>
      </c>
      <c r="W7" s="1104"/>
      <c r="X7" s="1104"/>
      <c r="Y7" s="1104"/>
      <c r="Z7" s="1104"/>
      <c r="AA7" s="1104">
        <v>721</v>
      </c>
      <c r="AB7" s="1104"/>
      <c r="AC7" s="1104"/>
      <c r="AD7" s="1104"/>
      <c r="AE7" s="1105"/>
      <c r="AF7" s="1106">
        <v>517</v>
      </c>
      <c r="AG7" s="1107"/>
      <c r="AH7" s="1107"/>
      <c r="AI7" s="1107"/>
      <c r="AJ7" s="1108"/>
      <c r="AK7" s="1090">
        <v>30000</v>
      </c>
      <c r="AL7" s="1091"/>
      <c r="AM7" s="1091"/>
      <c r="AN7" s="1091"/>
      <c r="AO7" s="1091"/>
      <c r="AP7" s="1091">
        <v>30233</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t="s">
        <v>540</v>
      </c>
      <c r="BT7" s="1095"/>
      <c r="BU7" s="1095"/>
      <c r="BV7" s="1095"/>
      <c r="BW7" s="1095"/>
      <c r="BX7" s="1095"/>
      <c r="BY7" s="1095"/>
      <c r="BZ7" s="1095"/>
      <c r="CA7" s="1095"/>
      <c r="CB7" s="1095"/>
      <c r="CC7" s="1095"/>
      <c r="CD7" s="1095"/>
      <c r="CE7" s="1095"/>
      <c r="CF7" s="1095"/>
      <c r="CG7" s="1096"/>
      <c r="CH7" s="1087">
        <v>-1</v>
      </c>
      <c r="CI7" s="1088"/>
      <c r="CJ7" s="1088"/>
      <c r="CK7" s="1088"/>
      <c r="CL7" s="1089"/>
      <c r="CM7" s="1087">
        <v>113</v>
      </c>
      <c r="CN7" s="1088"/>
      <c r="CO7" s="1088"/>
      <c r="CP7" s="1088"/>
      <c r="CQ7" s="1089"/>
      <c r="CR7" s="1087">
        <v>97</v>
      </c>
      <c r="CS7" s="1088"/>
      <c r="CT7" s="1088"/>
      <c r="CU7" s="1088"/>
      <c r="CV7" s="1089"/>
      <c r="CW7" s="1087">
        <v>84</v>
      </c>
      <c r="CX7" s="1088"/>
      <c r="CY7" s="1088"/>
      <c r="CZ7" s="1088"/>
      <c r="DA7" s="1089"/>
      <c r="DB7" s="1087" t="s">
        <v>546</v>
      </c>
      <c r="DC7" s="1088"/>
      <c r="DD7" s="1088"/>
      <c r="DE7" s="1088"/>
      <c r="DF7" s="1089"/>
      <c r="DG7" s="1087" t="s">
        <v>546</v>
      </c>
      <c r="DH7" s="1088"/>
      <c r="DI7" s="1088"/>
      <c r="DJ7" s="1088"/>
      <c r="DK7" s="1089"/>
      <c r="DL7" s="1087" t="s">
        <v>546</v>
      </c>
      <c r="DM7" s="1088"/>
      <c r="DN7" s="1088"/>
      <c r="DO7" s="1088"/>
      <c r="DP7" s="1089"/>
      <c r="DQ7" s="1087" t="s">
        <v>546</v>
      </c>
      <c r="DR7" s="1088"/>
      <c r="DS7" s="1088"/>
      <c r="DT7" s="1088"/>
      <c r="DU7" s="1089"/>
      <c r="DV7" s="1114"/>
      <c r="DW7" s="1115"/>
      <c r="DX7" s="1115"/>
      <c r="DY7" s="1115"/>
      <c r="DZ7" s="1116"/>
      <c r="EA7" s="207"/>
    </row>
    <row r="8" spans="1:131" s="208" customFormat="1" ht="26.25" customHeight="1">
      <c r="A8" s="214">
        <v>2</v>
      </c>
      <c r="B8" s="1030"/>
      <c r="C8" s="1031"/>
      <c r="D8" s="1031"/>
      <c r="E8" s="1031"/>
      <c r="F8" s="1031"/>
      <c r="G8" s="1031"/>
      <c r="H8" s="1031"/>
      <c r="I8" s="1031"/>
      <c r="J8" s="1031"/>
      <c r="K8" s="1031"/>
      <c r="L8" s="1031"/>
      <c r="M8" s="1031"/>
      <c r="N8" s="1031"/>
      <c r="O8" s="1031"/>
      <c r="P8" s="1032"/>
      <c r="Q8" s="1042"/>
      <c r="R8" s="1043"/>
      <c r="S8" s="1043"/>
      <c r="T8" s="1043"/>
      <c r="U8" s="1043"/>
      <c r="V8" s="1043"/>
      <c r="W8" s="1043"/>
      <c r="X8" s="1043"/>
      <c r="Y8" s="1043"/>
      <c r="Z8" s="1043"/>
      <c r="AA8" s="1043"/>
      <c r="AB8" s="1043"/>
      <c r="AC8" s="1043"/>
      <c r="AD8" s="1043"/>
      <c r="AE8" s="1044"/>
      <c r="AF8" s="1036"/>
      <c r="AG8" s="1037"/>
      <c r="AH8" s="1037"/>
      <c r="AI8" s="1037"/>
      <c r="AJ8" s="1038"/>
      <c r="AK8" s="1085"/>
      <c r="AL8" s="1086"/>
      <c r="AM8" s="1086"/>
      <c r="AN8" s="1086"/>
      <c r="AO8" s="1086"/>
      <c r="AP8" s="1086"/>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t="s">
        <v>541</v>
      </c>
      <c r="BT8" s="1014"/>
      <c r="BU8" s="1014"/>
      <c r="BV8" s="1014"/>
      <c r="BW8" s="1014"/>
      <c r="BX8" s="1014"/>
      <c r="BY8" s="1014"/>
      <c r="BZ8" s="1014"/>
      <c r="CA8" s="1014"/>
      <c r="CB8" s="1014"/>
      <c r="CC8" s="1014"/>
      <c r="CD8" s="1014"/>
      <c r="CE8" s="1014"/>
      <c r="CF8" s="1014"/>
      <c r="CG8" s="1015"/>
      <c r="CH8" s="988">
        <v>2</v>
      </c>
      <c r="CI8" s="989"/>
      <c r="CJ8" s="989"/>
      <c r="CK8" s="989"/>
      <c r="CL8" s="990"/>
      <c r="CM8" s="988">
        <v>108</v>
      </c>
      <c r="CN8" s="989"/>
      <c r="CO8" s="989"/>
      <c r="CP8" s="989"/>
      <c r="CQ8" s="990"/>
      <c r="CR8" s="988">
        <v>90</v>
      </c>
      <c r="CS8" s="989"/>
      <c r="CT8" s="989"/>
      <c r="CU8" s="989"/>
      <c r="CV8" s="990"/>
      <c r="CW8" s="988">
        <v>110</v>
      </c>
      <c r="CX8" s="989"/>
      <c r="CY8" s="989"/>
      <c r="CZ8" s="989"/>
      <c r="DA8" s="990"/>
      <c r="DB8" s="988" t="s">
        <v>546</v>
      </c>
      <c r="DC8" s="989"/>
      <c r="DD8" s="989"/>
      <c r="DE8" s="989"/>
      <c r="DF8" s="990"/>
      <c r="DG8" s="988" t="s">
        <v>546</v>
      </c>
      <c r="DH8" s="989"/>
      <c r="DI8" s="989"/>
      <c r="DJ8" s="989"/>
      <c r="DK8" s="990"/>
      <c r="DL8" s="988" t="s">
        <v>546</v>
      </c>
      <c r="DM8" s="989"/>
      <c r="DN8" s="989"/>
      <c r="DO8" s="989"/>
      <c r="DP8" s="990"/>
      <c r="DQ8" s="988" t="s">
        <v>546</v>
      </c>
      <c r="DR8" s="989"/>
      <c r="DS8" s="989"/>
      <c r="DT8" s="989"/>
      <c r="DU8" s="990"/>
      <c r="DV8" s="991"/>
      <c r="DW8" s="992"/>
      <c r="DX8" s="992"/>
      <c r="DY8" s="992"/>
      <c r="DZ8" s="993"/>
      <c r="EA8" s="207"/>
    </row>
    <row r="9" spans="1:131" s="208" customFormat="1" ht="26.25" customHeight="1">
      <c r="A9" s="214">
        <v>3</v>
      </c>
      <c r="B9" s="1030"/>
      <c r="C9" s="1031"/>
      <c r="D9" s="1031"/>
      <c r="E9" s="1031"/>
      <c r="F9" s="1031"/>
      <c r="G9" s="1031"/>
      <c r="H9" s="1031"/>
      <c r="I9" s="1031"/>
      <c r="J9" s="1031"/>
      <c r="K9" s="1031"/>
      <c r="L9" s="1031"/>
      <c r="M9" s="1031"/>
      <c r="N9" s="1031"/>
      <c r="O9" s="1031"/>
      <c r="P9" s="1032"/>
      <c r="Q9" s="1042"/>
      <c r="R9" s="1043"/>
      <c r="S9" s="1043"/>
      <c r="T9" s="1043"/>
      <c r="U9" s="1043"/>
      <c r="V9" s="1043"/>
      <c r="W9" s="1043"/>
      <c r="X9" s="1043"/>
      <c r="Y9" s="1043"/>
      <c r="Z9" s="1043"/>
      <c r="AA9" s="1043"/>
      <c r="AB9" s="1043"/>
      <c r="AC9" s="1043"/>
      <c r="AD9" s="1043"/>
      <c r="AE9" s="1044"/>
      <c r="AF9" s="1036"/>
      <c r="AG9" s="1037"/>
      <c r="AH9" s="1037"/>
      <c r="AI9" s="1037"/>
      <c r="AJ9" s="1038"/>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t="s">
        <v>542</v>
      </c>
      <c r="BT9" s="1014"/>
      <c r="BU9" s="1014"/>
      <c r="BV9" s="1014"/>
      <c r="BW9" s="1014"/>
      <c r="BX9" s="1014"/>
      <c r="BY9" s="1014"/>
      <c r="BZ9" s="1014"/>
      <c r="CA9" s="1014"/>
      <c r="CB9" s="1014"/>
      <c r="CC9" s="1014"/>
      <c r="CD9" s="1014"/>
      <c r="CE9" s="1014"/>
      <c r="CF9" s="1014"/>
      <c r="CG9" s="1015"/>
      <c r="CH9" s="988">
        <v>1</v>
      </c>
      <c r="CI9" s="989"/>
      <c r="CJ9" s="989"/>
      <c r="CK9" s="989"/>
      <c r="CL9" s="990"/>
      <c r="CM9" s="988">
        <v>147</v>
      </c>
      <c r="CN9" s="989"/>
      <c r="CO9" s="989"/>
      <c r="CP9" s="989"/>
      <c r="CQ9" s="990"/>
      <c r="CR9" s="988">
        <v>134</v>
      </c>
      <c r="CS9" s="989"/>
      <c r="CT9" s="989"/>
      <c r="CU9" s="989"/>
      <c r="CV9" s="990"/>
      <c r="CW9" s="988">
        <v>21</v>
      </c>
      <c r="CX9" s="989"/>
      <c r="CY9" s="989"/>
      <c r="CZ9" s="989"/>
      <c r="DA9" s="990"/>
      <c r="DB9" s="988" t="s">
        <v>546</v>
      </c>
      <c r="DC9" s="989"/>
      <c r="DD9" s="989"/>
      <c r="DE9" s="989"/>
      <c r="DF9" s="990"/>
      <c r="DG9" s="988" t="s">
        <v>546</v>
      </c>
      <c r="DH9" s="989"/>
      <c r="DI9" s="989"/>
      <c r="DJ9" s="989"/>
      <c r="DK9" s="990"/>
      <c r="DL9" s="988" t="s">
        <v>546</v>
      </c>
      <c r="DM9" s="989"/>
      <c r="DN9" s="989"/>
      <c r="DO9" s="989"/>
      <c r="DP9" s="990"/>
      <c r="DQ9" s="988" t="s">
        <v>546</v>
      </c>
      <c r="DR9" s="989"/>
      <c r="DS9" s="989"/>
      <c r="DT9" s="989"/>
      <c r="DU9" s="990"/>
      <c r="DV9" s="991"/>
      <c r="DW9" s="992"/>
      <c r="DX9" s="992"/>
      <c r="DY9" s="992"/>
      <c r="DZ9" s="993"/>
      <c r="EA9" s="207"/>
    </row>
    <row r="10" spans="1:131" s="208" customFormat="1" ht="26.25" customHeight="1">
      <c r="A10" s="214">
        <v>4</v>
      </c>
      <c r="B10" s="1030"/>
      <c r="C10" s="1031"/>
      <c r="D10" s="1031"/>
      <c r="E10" s="1031"/>
      <c r="F10" s="1031"/>
      <c r="G10" s="1031"/>
      <c r="H10" s="1031"/>
      <c r="I10" s="1031"/>
      <c r="J10" s="1031"/>
      <c r="K10" s="1031"/>
      <c r="L10" s="1031"/>
      <c r="M10" s="1031"/>
      <c r="N10" s="1031"/>
      <c r="O10" s="1031"/>
      <c r="P10" s="1032"/>
      <c r="Q10" s="1042"/>
      <c r="R10" s="1043"/>
      <c r="S10" s="1043"/>
      <c r="T10" s="1043"/>
      <c r="U10" s="1043"/>
      <c r="V10" s="1043"/>
      <c r="W10" s="1043"/>
      <c r="X10" s="1043"/>
      <c r="Y10" s="1043"/>
      <c r="Z10" s="1043"/>
      <c r="AA10" s="1043"/>
      <c r="AB10" s="1043"/>
      <c r="AC10" s="1043"/>
      <c r="AD10" s="1043"/>
      <c r="AE10" s="1044"/>
      <c r="AF10" s="1036"/>
      <c r="AG10" s="1037"/>
      <c r="AH10" s="1037"/>
      <c r="AI10" s="1037"/>
      <c r="AJ10" s="1038"/>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t="s">
        <v>543</v>
      </c>
      <c r="BT10" s="1014"/>
      <c r="BU10" s="1014"/>
      <c r="BV10" s="1014"/>
      <c r="BW10" s="1014"/>
      <c r="BX10" s="1014"/>
      <c r="BY10" s="1014"/>
      <c r="BZ10" s="1014"/>
      <c r="CA10" s="1014"/>
      <c r="CB10" s="1014"/>
      <c r="CC10" s="1014"/>
      <c r="CD10" s="1014"/>
      <c r="CE10" s="1014"/>
      <c r="CF10" s="1014"/>
      <c r="CG10" s="1015"/>
      <c r="CH10" s="988">
        <v>-3</v>
      </c>
      <c r="CI10" s="989"/>
      <c r="CJ10" s="989"/>
      <c r="CK10" s="989"/>
      <c r="CL10" s="990"/>
      <c r="CM10" s="988">
        <v>33</v>
      </c>
      <c r="CN10" s="989"/>
      <c r="CO10" s="989"/>
      <c r="CP10" s="989"/>
      <c r="CQ10" s="990"/>
      <c r="CR10" s="988">
        <v>30</v>
      </c>
      <c r="CS10" s="989"/>
      <c r="CT10" s="989"/>
      <c r="CU10" s="989"/>
      <c r="CV10" s="990"/>
      <c r="CW10" s="988">
        <v>49</v>
      </c>
      <c r="CX10" s="989"/>
      <c r="CY10" s="989"/>
      <c r="CZ10" s="989"/>
      <c r="DA10" s="990"/>
      <c r="DB10" s="988" t="s">
        <v>546</v>
      </c>
      <c r="DC10" s="989"/>
      <c r="DD10" s="989"/>
      <c r="DE10" s="989"/>
      <c r="DF10" s="990"/>
      <c r="DG10" s="988" t="s">
        <v>546</v>
      </c>
      <c r="DH10" s="989"/>
      <c r="DI10" s="989"/>
      <c r="DJ10" s="989"/>
      <c r="DK10" s="990"/>
      <c r="DL10" s="988" t="s">
        <v>547</v>
      </c>
      <c r="DM10" s="989"/>
      <c r="DN10" s="989"/>
      <c r="DO10" s="989"/>
      <c r="DP10" s="990"/>
      <c r="DQ10" s="988" t="s">
        <v>547</v>
      </c>
      <c r="DR10" s="989"/>
      <c r="DS10" s="989"/>
      <c r="DT10" s="989"/>
      <c r="DU10" s="990"/>
      <c r="DV10" s="991"/>
      <c r="DW10" s="992"/>
      <c r="DX10" s="992"/>
      <c r="DY10" s="992"/>
      <c r="DZ10" s="993"/>
      <c r="EA10" s="207"/>
    </row>
    <row r="11" spans="1:131" s="208" customFormat="1" ht="26.25" customHeight="1">
      <c r="A11" s="214">
        <v>5</v>
      </c>
      <c r="B11" s="1030"/>
      <c r="C11" s="1031"/>
      <c r="D11" s="1031"/>
      <c r="E11" s="1031"/>
      <c r="F11" s="1031"/>
      <c r="G11" s="1031"/>
      <c r="H11" s="1031"/>
      <c r="I11" s="1031"/>
      <c r="J11" s="1031"/>
      <c r="K11" s="1031"/>
      <c r="L11" s="1031"/>
      <c r="M11" s="1031"/>
      <c r="N11" s="1031"/>
      <c r="O11" s="1031"/>
      <c r="P11" s="1032"/>
      <c r="Q11" s="1042"/>
      <c r="R11" s="1043"/>
      <c r="S11" s="1043"/>
      <c r="T11" s="1043"/>
      <c r="U11" s="1043"/>
      <c r="V11" s="1043"/>
      <c r="W11" s="1043"/>
      <c r="X11" s="1043"/>
      <c r="Y11" s="1043"/>
      <c r="Z11" s="1043"/>
      <c r="AA11" s="1043"/>
      <c r="AB11" s="1043"/>
      <c r="AC11" s="1043"/>
      <c r="AD11" s="1043"/>
      <c r="AE11" s="1044"/>
      <c r="AF11" s="1036"/>
      <c r="AG11" s="1037"/>
      <c r="AH11" s="1037"/>
      <c r="AI11" s="1037"/>
      <c r="AJ11" s="1038"/>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t="s">
        <v>544</v>
      </c>
      <c r="BT11" s="1014"/>
      <c r="BU11" s="1014"/>
      <c r="BV11" s="1014"/>
      <c r="BW11" s="1014"/>
      <c r="BX11" s="1014"/>
      <c r="BY11" s="1014"/>
      <c r="BZ11" s="1014"/>
      <c r="CA11" s="1014"/>
      <c r="CB11" s="1014"/>
      <c r="CC11" s="1014"/>
      <c r="CD11" s="1014"/>
      <c r="CE11" s="1014"/>
      <c r="CF11" s="1014"/>
      <c r="CG11" s="1015"/>
      <c r="CH11" s="988">
        <v>0</v>
      </c>
      <c r="CI11" s="989"/>
      <c r="CJ11" s="989"/>
      <c r="CK11" s="989"/>
      <c r="CL11" s="990"/>
      <c r="CM11" s="988">
        <v>51</v>
      </c>
      <c r="CN11" s="989"/>
      <c r="CO11" s="989"/>
      <c r="CP11" s="989"/>
      <c r="CQ11" s="990"/>
      <c r="CR11" s="988">
        <v>20</v>
      </c>
      <c r="CS11" s="989"/>
      <c r="CT11" s="989"/>
      <c r="CU11" s="989"/>
      <c r="CV11" s="990"/>
      <c r="CW11" s="988" t="s">
        <v>546</v>
      </c>
      <c r="CX11" s="989"/>
      <c r="CY11" s="989"/>
      <c r="CZ11" s="989"/>
      <c r="DA11" s="990"/>
      <c r="DB11" s="988" t="s">
        <v>546</v>
      </c>
      <c r="DC11" s="989"/>
      <c r="DD11" s="989"/>
      <c r="DE11" s="989"/>
      <c r="DF11" s="990"/>
      <c r="DG11" s="988" t="s">
        <v>546</v>
      </c>
      <c r="DH11" s="989"/>
      <c r="DI11" s="989"/>
      <c r="DJ11" s="989"/>
      <c r="DK11" s="990"/>
      <c r="DL11" s="988" t="s">
        <v>546</v>
      </c>
      <c r="DM11" s="989"/>
      <c r="DN11" s="989"/>
      <c r="DO11" s="989"/>
      <c r="DP11" s="990"/>
      <c r="DQ11" s="988" t="s">
        <v>546</v>
      </c>
      <c r="DR11" s="989"/>
      <c r="DS11" s="989"/>
      <c r="DT11" s="989"/>
      <c r="DU11" s="990"/>
      <c r="DV11" s="991"/>
      <c r="DW11" s="992"/>
      <c r="DX11" s="992"/>
      <c r="DY11" s="992"/>
      <c r="DZ11" s="993"/>
      <c r="EA11" s="207"/>
    </row>
    <row r="12" spans="1:131" s="208" customFormat="1" ht="26.25" customHeight="1">
      <c r="A12" s="214">
        <v>6</v>
      </c>
      <c r="B12" s="1030"/>
      <c r="C12" s="1031"/>
      <c r="D12" s="1031"/>
      <c r="E12" s="1031"/>
      <c r="F12" s="1031"/>
      <c r="G12" s="1031"/>
      <c r="H12" s="1031"/>
      <c r="I12" s="1031"/>
      <c r="J12" s="1031"/>
      <c r="K12" s="1031"/>
      <c r="L12" s="1031"/>
      <c r="M12" s="1031"/>
      <c r="N12" s="1031"/>
      <c r="O12" s="1031"/>
      <c r="P12" s="1032"/>
      <c r="Q12" s="1042"/>
      <c r="R12" s="1043"/>
      <c r="S12" s="1043"/>
      <c r="T12" s="1043"/>
      <c r="U12" s="1043"/>
      <c r="V12" s="1043"/>
      <c r="W12" s="1043"/>
      <c r="X12" s="1043"/>
      <c r="Y12" s="1043"/>
      <c r="Z12" s="1043"/>
      <c r="AA12" s="1043"/>
      <c r="AB12" s="1043"/>
      <c r="AC12" s="1043"/>
      <c r="AD12" s="1043"/>
      <c r="AE12" s="1044"/>
      <c r="AF12" s="1036"/>
      <c r="AG12" s="1037"/>
      <c r="AH12" s="1037"/>
      <c r="AI12" s="1037"/>
      <c r="AJ12" s="1038"/>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t="s">
        <v>562</v>
      </c>
      <c r="BS12" s="1013" t="s">
        <v>545</v>
      </c>
      <c r="BT12" s="1014"/>
      <c r="BU12" s="1014"/>
      <c r="BV12" s="1014"/>
      <c r="BW12" s="1014"/>
      <c r="BX12" s="1014"/>
      <c r="BY12" s="1014"/>
      <c r="BZ12" s="1014"/>
      <c r="CA12" s="1014"/>
      <c r="CB12" s="1014"/>
      <c r="CC12" s="1014"/>
      <c r="CD12" s="1014"/>
      <c r="CE12" s="1014"/>
      <c r="CF12" s="1014"/>
      <c r="CG12" s="1015"/>
      <c r="CH12" s="988">
        <v>0</v>
      </c>
      <c r="CI12" s="989"/>
      <c r="CJ12" s="989"/>
      <c r="CK12" s="989"/>
      <c r="CL12" s="990"/>
      <c r="CM12" s="988">
        <v>-20</v>
      </c>
      <c r="CN12" s="989"/>
      <c r="CO12" s="989"/>
      <c r="CP12" s="989"/>
      <c r="CQ12" s="990"/>
      <c r="CR12" s="988">
        <v>41</v>
      </c>
      <c r="CS12" s="989"/>
      <c r="CT12" s="989"/>
      <c r="CU12" s="989"/>
      <c r="CV12" s="990"/>
      <c r="CW12" s="988">
        <v>3</v>
      </c>
      <c r="CX12" s="989"/>
      <c r="CY12" s="989"/>
      <c r="CZ12" s="989"/>
      <c r="DA12" s="990"/>
      <c r="DB12" s="988">
        <v>58</v>
      </c>
      <c r="DC12" s="989"/>
      <c r="DD12" s="989"/>
      <c r="DE12" s="989"/>
      <c r="DF12" s="990"/>
      <c r="DG12" s="988" t="s">
        <v>546</v>
      </c>
      <c r="DH12" s="989"/>
      <c r="DI12" s="989"/>
      <c r="DJ12" s="989"/>
      <c r="DK12" s="990"/>
      <c r="DL12" s="988" t="s">
        <v>546</v>
      </c>
      <c r="DM12" s="989"/>
      <c r="DN12" s="989"/>
      <c r="DO12" s="989"/>
      <c r="DP12" s="990"/>
      <c r="DQ12" s="988" t="s">
        <v>547</v>
      </c>
      <c r="DR12" s="989"/>
      <c r="DS12" s="989"/>
      <c r="DT12" s="989"/>
      <c r="DU12" s="990"/>
      <c r="DV12" s="991"/>
      <c r="DW12" s="992"/>
      <c r="DX12" s="992"/>
      <c r="DY12" s="992"/>
      <c r="DZ12" s="993"/>
      <c r="EA12" s="207"/>
    </row>
    <row r="13" spans="1:131" s="208" customFormat="1" ht="26.25" customHeight="1">
      <c r="A13" s="214">
        <v>7</v>
      </c>
      <c r="B13" s="1030"/>
      <c r="C13" s="1031"/>
      <c r="D13" s="1031"/>
      <c r="E13" s="1031"/>
      <c r="F13" s="1031"/>
      <c r="G13" s="1031"/>
      <c r="H13" s="1031"/>
      <c r="I13" s="1031"/>
      <c r="J13" s="1031"/>
      <c r="K13" s="1031"/>
      <c r="L13" s="1031"/>
      <c r="M13" s="1031"/>
      <c r="N13" s="1031"/>
      <c r="O13" s="1031"/>
      <c r="P13" s="1032"/>
      <c r="Q13" s="1042"/>
      <c r="R13" s="1043"/>
      <c r="S13" s="1043"/>
      <c r="T13" s="1043"/>
      <c r="U13" s="1043"/>
      <c r="V13" s="1043"/>
      <c r="W13" s="1043"/>
      <c r="X13" s="1043"/>
      <c r="Y13" s="1043"/>
      <c r="Z13" s="1043"/>
      <c r="AA13" s="1043"/>
      <c r="AB13" s="1043"/>
      <c r="AC13" s="1043"/>
      <c r="AD13" s="1043"/>
      <c r="AE13" s="1044"/>
      <c r="AF13" s="1036"/>
      <c r="AG13" s="1037"/>
      <c r="AH13" s="1037"/>
      <c r="AI13" s="1037"/>
      <c r="AJ13" s="1038"/>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c r="A14" s="214">
        <v>8</v>
      </c>
      <c r="B14" s="1030"/>
      <c r="C14" s="1031"/>
      <c r="D14" s="1031"/>
      <c r="E14" s="1031"/>
      <c r="F14" s="1031"/>
      <c r="G14" s="1031"/>
      <c r="H14" s="1031"/>
      <c r="I14" s="1031"/>
      <c r="J14" s="1031"/>
      <c r="K14" s="1031"/>
      <c r="L14" s="1031"/>
      <c r="M14" s="1031"/>
      <c r="N14" s="1031"/>
      <c r="O14" s="1031"/>
      <c r="P14" s="1032"/>
      <c r="Q14" s="1042"/>
      <c r="R14" s="1043"/>
      <c r="S14" s="1043"/>
      <c r="T14" s="1043"/>
      <c r="U14" s="1043"/>
      <c r="V14" s="1043"/>
      <c r="W14" s="1043"/>
      <c r="X14" s="1043"/>
      <c r="Y14" s="1043"/>
      <c r="Z14" s="1043"/>
      <c r="AA14" s="1043"/>
      <c r="AB14" s="1043"/>
      <c r="AC14" s="1043"/>
      <c r="AD14" s="1043"/>
      <c r="AE14" s="1044"/>
      <c r="AF14" s="1036"/>
      <c r="AG14" s="1037"/>
      <c r="AH14" s="1037"/>
      <c r="AI14" s="1037"/>
      <c r="AJ14" s="1038"/>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c r="A15" s="214">
        <v>9</v>
      </c>
      <c r="B15" s="1030"/>
      <c r="C15" s="1031"/>
      <c r="D15" s="1031"/>
      <c r="E15" s="1031"/>
      <c r="F15" s="1031"/>
      <c r="G15" s="1031"/>
      <c r="H15" s="1031"/>
      <c r="I15" s="1031"/>
      <c r="J15" s="1031"/>
      <c r="K15" s="1031"/>
      <c r="L15" s="1031"/>
      <c r="M15" s="1031"/>
      <c r="N15" s="1031"/>
      <c r="O15" s="1031"/>
      <c r="P15" s="1032"/>
      <c r="Q15" s="1042"/>
      <c r="R15" s="1043"/>
      <c r="S15" s="1043"/>
      <c r="T15" s="1043"/>
      <c r="U15" s="1043"/>
      <c r="V15" s="1043"/>
      <c r="W15" s="1043"/>
      <c r="X15" s="1043"/>
      <c r="Y15" s="1043"/>
      <c r="Z15" s="1043"/>
      <c r="AA15" s="1043"/>
      <c r="AB15" s="1043"/>
      <c r="AC15" s="1043"/>
      <c r="AD15" s="1043"/>
      <c r="AE15" s="1044"/>
      <c r="AF15" s="1036"/>
      <c r="AG15" s="1037"/>
      <c r="AH15" s="1037"/>
      <c r="AI15" s="1037"/>
      <c r="AJ15" s="1038"/>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c r="A16" s="214">
        <v>10</v>
      </c>
      <c r="B16" s="1030"/>
      <c r="C16" s="1031"/>
      <c r="D16" s="1031"/>
      <c r="E16" s="1031"/>
      <c r="F16" s="1031"/>
      <c r="G16" s="1031"/>
      <c r="H16" s="1031"/>
      <c r="I16" s="1031"/>
      <c r="J16" s="1031"/>
      <c r="K16" s="1031"/>
      <c r="L16" s="1031"/>
      <c r="M16" s="1031"/>
      <c r="N16" s="1031"/>
      <c r="O16" s="1031"/>
      <c r="P16" s="1032"/>
      <c r="Q16" s="1042"/>
      <c r="R16" s="1043"/>
      <c r="S16" s="1043"/>
      <c r="T16" s="1043"/>
      <c r="U16" s="1043"/>
      <c r="V16" s="1043"/>
      <c r="W16" s="1043"/>
      <c r="X16" s="1043"/>
      <c r="Y16" s="1043"/>
      <c r="Z16" s="1043"/>
      <c r="AA16" s="1043"/>
      <c r="AB16" s="1043"/>
      <c r="AC16" s="1043"/>
      <c r="AD16" s="1043"/>
      <c r="AE16" s="1044"/>
      <c r="AF16" s="1036"/>
      <c r="AG16" s="1037"/>
      <c r="AH16" s="1037"/>
      <c r="AI16" s="1037"/>
      <c r="AJ16" s="1038"/>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c r="A17" s="214">
        <v>11</v>
      </c>
      <c r="B17" s="1030"/>
      <c r="C17" s="1031"/>
      <c r="D17" s="1031"/>
      <c r="E17" s="1031"/>
      <c r="F17" s="1031"/>
      <c r="G17" s="1031"/>
      <c r="H17" s="1031"/>
      <c r="I17" s="1031"/>
      <c r="J17" s="1031"/>
      <c r="K17" s="1031"/>
      <c r="L17" s="1031"/>
      <c r="M17" s="1031"/>
      <c r="N17" s="1031"/>
      <c r="O17" s="1031"/>
      <c r="P17" s="1032"/>
      <c r="Q17" s="1042"/>
      <c r="R17" s="1043"/>
      <c r="S17" s="1043"/>
      <c r="T17" s="1043"/>
      <c r="U17" s="1043"/>
      <c r="V17" s="1043"/>
      <c r="W17" s="1043"/>
      <c r="X17" s="1043"/>
      <c r="Y17" s="1043"/>
      <c r="Z17" s="1043"/>
      <c r="AA17" s="1043"/>
      <c r="AB17" s="1043"/>
      <c r="AC17" s="1043"/>
      <c r="AD17" s="1043"/>
      <c r="AE17" s="1044"/>
      <c r="AF17" s="1036"/>
      <c r="AG17" s="1037"/>
      <c r="AH17" s="1037"/>
      <c r="AI17" s="1037"/>
      <c r="AJ17" s="1038"/>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c r="A18" s="214">
        <v>12</v>
      </c>
      <c r="B18" s="1030"/>
      <c r="C18" s="1031"/>
      <c r="D18" s="1031"/>
      <c r="E18" s="1031"/>
      <c r="F18" s="1031"/>
      <c r="G18" s="1031"/>
      <c r="H18" s="1031"/>
      <c r="I18" s="1031"/>
      <c r="J18" s="1031"/>
      <c r="K18" s="1031"/>
      <c r="L18" s="1031"/>
      <c r="M18" s="1031"/>
      <c r="N18" s="1031"/>
      <c r="O18" s="1031"/>
      <c r="P18" s="1032"/>
      <c r="Q18" s="1042"/>
      <c r="R18" s="1043"/>
      <c r="S18" s="1043"/>
      <c r="T18" s="1043"/>
      <c r="U18" s="1043"/>
      <c r="V18" s="1043"/>
      <c r="W18" s="1043"/>
      <c r="X18" s="1043"/>
      <c r="Y18" s="1043"/>
      <c r="Z18" s="1043"/>
      <c r="AA18" s="1043"/>
      <c r="AB18" s="1043"/>
      <c r="AC18" s="1043"/>
      <c r="AD18" s="1043"/>
      <c r="AE18" s="1044"/>
      <c r="AF18" s="1036"/>
      <c r="AG18" s="1037"/>
      <c r="AH18" s="1037"/>
      <c r="AI18" s="1037"/>
      <c r="AJ18" s="1038"/>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c r="A19" s="214">
        <v>13</v>
      </c>
      <c r="B19" s="1030"/>
      <c r="C19" s="1031"/>
      <c r="D19" s="1031"/>
      <c r="E19" s="1031"/>
      <c r="F19" s="1031"/>
      <c r="G19" s="1031"/>
      <c r="H19" s="1031"/>
      <c r="I19" s="1031"/>
      <c r="J19" s="1031"/>
      <c r="K19" s="1031"/>
      <c r="L19" s="1031"/>
      <c r="M19" s="1031"/>
      <c r="N19" s="1031"/>
      <c r="O19" s="1031"/>
      <c r="P19" s="1032"/>
      <c r="Q19" s="1042"/>
      <c r="R19" s="1043"/>
      <c r="S19" s="1043"/>
      <c r="T19" s="1043"/>
      <c r="U19" s="1043"/>
      <c r="V19" s="1043"/>
      <c r="W19" s="1043"/>
      <c r="X19" s="1043"/>
      <c r="Y19" s="1043"/>
      <c r="Z19" s="1043"/>
      <c r="AA19" s="1043"/>
      <c r="AB19" s="1043"/>
      <c r="AC19" s="1043"/>
      <c r="AD19" s="1043"/>
      <c r="AE19" s="1044"/>
      <c r="AF19" s="1036"/>
      <c r="AG19" s="1037"/>
      <c r="AH19" s="1037"/>
      <c r="AI19" s="1037"/>
      <c r="AJ19" s="1038"/>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c r="A20" s="214">
        <v>14</v>
      </c>
      <c r="B20" s="1030"/>
      <c r="C20" s="1031"/>
      <c r="D20" s="1031"/>
      <c r="E20" s="1031"/>
      <c r="F20" s="1031"/>
      <c r="G20" s="1031"/>
      <c r="H20" s="1031"/>
      <c r="I20" s="1031"/>
      <c r="J20" s="1031"/>
      <c r="K20" s="1031"/>
      <c r="L20" s="1031"/>
      <c r="M20" s="1031"/>
      <c r="N20" s="1031"/>
      <c r="O20" s="1031"/>
      <c r="P20" s="1032"/>
      <c r="Q20" s="1042"/>
      <c r="R20" s="1043"/>
      <c r="S20" s="1043"/>
      <c r="T20" s="1043"/>
      <c r="U20" s="1043"/>
      <c r="V20" s="1043"/>
      <c r="W20" s="1043"/>
      <c r="X20" s="1043"/>
      <c r="Y20" s="1043"/>
      <c r="Z20" s="1043"/>
      <c r="AA20" s="1043"/>
      <c r="AB20" s="1043"/>
      <c r="AC20" s="1043"/>
      <c r="AD20" s="1043"/>
      <c r="AE20" s="1044"/>
      <c r="AF20" s="1036"/>
      <c r="AG20" s="1037"/>
      <c r="AH20" s="1037"/>
      <c r="AI20" s="1037"/>
      <c r="AJ20" s="1038"/>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c r="A21" s="214">
        <v>15</v>
      </c>
      <c r="B21" s="1030"/>
      <c r="C21" s="1031"/>
      <c r="D21" s="1031"/>
      <c r="E21" s="1031"/>
      <c r="F21" s="1031"/>
      <c r="G21" s="1031"/>
      <c r="H21" s="1031"/>
      <c r="I21" s="1031"/>
      <c r="J21" s="1031"/>
      <c r="K21" s="1031"/>
      <c r="L21" s="1031"/>
      <c r="M21" s="1031"/>
      <c r="N21" s="1031"/>
      <c r="O21" s="1031"/>
      <c r="P21" s="1032"/>
      <c r="Q21" s="1042"/>
      <c r="R21" s="1043"/>
      <c r="S21" s="1043"/>
      <c r="T21" s="1043"/>
      <c r="U21" s="1043"/>
      <c r="V21" s="1043"/>
      <c r="W21" s="1043"/>
      <c r="X21" s="1043"/>
      <c r="Y21" s="1043"/>
      <c r="Z21" s="1043"/>
      <c r="AA21" s="1043"/>
      <c r="AB21" s="1043"/>
      <c r="AC21" s="1043"/>
      <c r="AD21" s="1043"/>
      <c r="AE21" s="1044"/>
      <c r="AF21" s="1036"/>
      <c r="AG21" s="1037"/>
      <c r="AH21" s="1037"/>
      <c r="AI21" s="1037"/>
      <c r="AJ21" s="1038"/>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c r="A22" s="214">
        <v>16</v>
      </c>
      <c r="B22" s="1030"/>
      <c r="C22" s="1031"/>
      <c r="D22" s="1031"/>
      <c r="E22" s="1031"/>
      <c r="F22" s="1031"/>
      <c r="G22" s="1031"/>
      <c r="H22" s="1031"/>
      <c r="I22" s="1031"/>
      <c r="J22" s="1031"/>
      <c r="K22" s="1031"/>
      <c r="L22" s="1031"/>
      <c r="M22" s="1031"/>
      <c r="N22" s="1031"/>
      <c r="O22" s="1031"/>
      <c r="P22" s="1032"/>
      <c r="Q22" s="1080"/>
      <c r="R22" s="1081"/>
      <c r="S22" s="1081"/>
      <c r="T22" s="1081"/>
      <c r="U22" s="1081"/>
      <c r="V22" s="1081"/>
      <c r="W22" s="1081"/>
      <c r="X22" s="1081"/>
      <c r="Y22" s="1081"/>
      <c r="Z22" s="1081"/>
      <c r="AA22" s="1081"/>
      <c r="AB22" s="1081"/>
      <c r="AC22" s="1081"/>
      <c r="AD22" s="1081"/>
      <c r="AE22" s="1082"/>
      <c r="AF22" s="1036"/>
      <c r="AG22" s="1037"/>
      <c r="AH22" s="1037"/>
      <c r="AI22" s="1037"/>
      <c r="AJ22" s="1038"/>
      <c r="AK22" s="1076"/>
      <c r="AL22" s="1077"/>
      <c r="AM22" s="1077"/>
      <c r="AN22" s="1077"/>
      <c r="AO22" s="1077"/>
      <c r="AP22" s="1077"/>
      <c r="AQ22" s="1077"/>
      <c r="AR22" s="1077"/>
      <c r="AS22" s="1077"/>
      <c r="AT22" s="1077"/>
      <c r="AU22" s="1078"/>
      <c r="AV22" s="1078"/>
      <c r="AW22" s="1078"/>
      <c r="AX22" s="1078"/>
      <c r="AY22" s="1079"/>
      <c r="AZ22" s="1028" t="s">
        <v>368</v>
      </c>
      <c r="BA22" s="1028"/>
      <c r="BB22" s="1028"/>
      <c r="BC22" s="1028"/>
      <c r="BD22" s="1029"/>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c r="A23" s="217" t="s">
        <v>369</v>
      </c>
      <c r="B23" s="943" t="s">
        <v>370</v>
      </c>
      <c r="C23" s="944"/>
      <c r="D23" s="944"/>
      <c r="E23" s="944"/>
      <c r="F23" s="944"/>
      <c r="G23" s="944"/>
      <c r="H23" s="944"/>
      <c r="I23" s="944"/>
      <c r="J23" s="944"/>
      <c r="K23" s="944"/>
      <c r="L23" s="944"/>
      <c r="M23" s="944"/>
      <c r="N23" s="944"/>
      <c r="O23" s="944"/>
      <c r="P23" s="945"/>
      <c r="Q23" s="1067">
        <v>20645</v>
      </c>
      <c r="R23" s="1068"/>
      <c r="S23" s="1068"/>
      <c r="T23" s="1068"/>
      <c r="U23" s="1068"/>
      <c r="V23" s="1068">
        <v>19924</v>
      </c>
      <c r="W23" s="1068"/>
      <c r="X23" s="1068"/>
      <c r="Y23" s="1068"/>
      <c r="Z23" s="1068"/>
      <c r="AA23" s="1068">
        <v>721</v>
      </c>
      <c r="AB23" s="1068"/>
      <c r="AC23" s="1068"/>
      <c r="AD23" s="1068"/>
      <c r="AE23" s="1069"/>
      <c r="AF23" s="1070">
        <v>517</v>
      </c>
      <c r="AG23" s="1068"/>
      <c r="AH23" s="1068"/>
      <c r="AI23" s="1068"/>
      <c r="AJ23" s="1071"/>
      <c r="AK23" s="1072"/>
      <c r="AL23" s="1073"/>
      <c r="AM23" s="1073"/>
      <c r="AN23" s="1073"/>
      <c r="AO23" s="1073"/>
      <c r="AP23" s="1068">
        <v>30233</v>
      </c>
      <c r="AQ23" s="1068"/>
      <c r="AR23" s="1068"/>
      <c r="AS23" s="1068"/>
      <c r="AT23" s="1068"/>
      <c r="AU23" s="1074"/>
      <c r="AV23" s="1074"/>
      <c r="AW23" s="1074"/>
      <c r="AX23" s="1074"/>
      <c r="AY23" s="1075"/>
      <c r="AZ23" s="1064" t="s">
        <v>114</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c r="A24" s="1063" t="s">
        <v>371</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c r="A25" s="1062" t="s">
        <v>372</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c r="A26" s="994" t="s">
        <v>350</v>
      </c>
      <c r="B26" s="995"/>
      <c r="C26" s="995"/>
      <c r="D26" s="995"/>
      <c r="E26" s="995"/>
      <c r="F26" s="995"/>
      <c r="G26" s="995"/>
      <c r="H26" s="995"/>
      <c r="I26" s="995"/>
      <c r="J26" s="995"/>
      <c r="K26" s="995"/>
      <c r="L26" s="995"/>
      <c r="M26" s="995"/>
      <c r="N26" s="995"/>
      <c r="O26" s="995"/>
      <c r="P26" s="996"/>
      <c r="Q26" s="1000" t="s">
        <v>373</v>
      </c>
      <c r="R26" s="1001"/>
      <c r="S26" s="1001"/>
      <c r="T26" s="1001"/>
      <c r="U26" s="1002"/>
      <c r="V26" s="1000" t="s">
        <v>374</v>
      </c>
      <c r="W26" s="1001"/>
      <c r="X26" s="1001"/>
      <c r="Y26" s="1001"/>
      <c r="Z26" s="1002"/>
      <c r="AA26" s="1000" t="s">
        <v>375</v>
      </c>
      <c r="AB26" s="1001"/>
      <c r="AC26" s="1001"/>
      <c r="AD26" s="1001"/>
      <c r="AE26" s="1001"/>
      <c r="AF26" s="1058" t="s">
        <v>376</v>
      </c>
      <c r="AG26" s="1007"/>
      <c r="AH26" s="1007"/>
      <c r="AI26" s="1007"/>
      <c r="AJ26" s="1059"/>
      <c r="AK26" s="1001" t="s">
        <v>377</v>
      </c>
      <c r="AL26" s="1001"/>
      <c r="AM26" s="1001"/>
      <c r="AN26" s="1001"/>
      <c r="AO26" s="1002"/>
      <c r="AP26" s="1000" t="s">
        <v>378</v>
      </c>
      <c r="AQ26" s="1001"/>
      <c r="AR26" s="1001"/>
      <c r="AS26" s="1001"/>
      <c r="AT26" s="1002"/>
      <c r="AU26" s="1000" t="s">
        <v>379</v>
      </c>
      <c r="AV26" s="1001"/>
      <c r="AW26" s="1001"/>
      <c r="AX26" s="1001"/>
      <c r="AY26" s="1002"/>
      <c r="AZ26" s="1000" t="s">
        <v>380</v>
      </c>
      <c r="BA26" s="1001"/>
      <c r="BB26" s="1001"/>
      <c r="BC26" s="1001"/>
      <c r="BD26" s="1002"/>
      <c r="BE26" s="1000" t="s">
        <v>357</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c r="A28" s="219">
        <v>1</v>
      </c>
      <c r="B28" s="1049" t="s">
        <v>381</v>
      </c>
      <c r="C28" s="1050"/>
      <c r="D28" s="1050"/>
      <c r="E28" s="1050"/>
      <c r="F28" s="1050"/>
      <c r="G28" s="1050"/>
      <c r="H28" s="1050"/>
      <c r="I28" s="1050"/>
      <c r="J28" s="1050"/>
      <c r="K28" s="1050"/>
      <c r="L28" s="1050"/>
      <c r="M28" s="1050"/>
      <c r="N28" s="1050"/>
      <c r="O28" s="1050"/>
      <c r="P28" s="1051"/>
      <c r="Q28" s="1052">
        <v>4246</v>
      </c>
      <c r="R28" s="1053"/>
      <c r="S28" s="1053"/>
      <c r="T28" s="1053"/>
      <c r="U28" s="1053"/>
      <c r="V28" s="1053">
        <v>3954</v>
      </c>
      <c r="W28" s="1053"/>
      <c r="X28" s="1053"/>
      <c r="Y28" s="1053"/>
      <c r="Z28" s="1053"/>
      <c r="AA28" s="1053">
        <v>292</v>
      </c>
      <c r="AB28" s="1053"/>
      <c r="AC28" s="1053"/>
      <c r="AD28" s="1053"/>
      <c r="AE28" s="1054"/>
      <c r="AF28" s="1055">
        <v>292</v>
      </c>
      <c r="AG28" s="1053"/>
      <c r="AH28" s="1053"/>
      <c r="AI28" s="1053"/>
      <c r="AJ28" s="1056"/>
      <c r="AK28" s="1057">
        <v>193</v>
      </c>
      <c r="AL28" s="1045"/>
      <c r="AM28" s="1045"/>
      <c r="AN28" s="1045"/>
      <c r="AO28" s="1045"/>
      <c r="AP28" s="1045" t="s">
        <v>546</v>
      </c>
      <c r="AQ28" s="1045"/>
      <c r="AR28" s="1045"/>
      <c r="AS28" s="1045"/>
      <c r="AT28" s="1045"/>
      <c r="AU28" s="1045" t="s">
        <v>548</v>
      </c>
      <c r="AV28" s="1045"/>
      <c r="AW28" s="1045"/>
      <c r="AX28" s="1045"/>
      <c r="AY28" s="1045"/>
      <c r="AZ28" s="1046"/>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c r="A29" s="219">
        <v>2</v>
      </c>
      <c r="B29" s="1030" t="s">
        <v>382</v>
      </c>
      <c r="C29" s="1031"/>
      <c r="D29" s="1031"/>
      <c r="E29" s="1031"/>
      <c r="F29" s="1031"/>
      <c r="G29" s="1031"/>
      <c r="H29" s="1031"/>
      <c r="I29" s="1031"/>
      <c r="J29" s="1031"/>
      <c r="K29" s="1031"/>
      <c r="L29" s="1031"/>
      <c r="M29" s="1031"/>
      <c r="N29" s="1031"/>
      <c r="O29" s="1031"/>
      <c r="P29" s="1032"/>
      <c r="Q29" s="1042">
        <v>964</v>
      </c>
      <c r="R29" s="1043"/>
      <c r="S29" s="1043"/>
      <c r="T29" s="1043"/>
      <c r="U29" s="1043"/>
      <c r="V29" s="1043">
        <v>964</v>
      </c>
      <c r="W29" s="1043"/>
      <c r="X29" s="1043"/>
      <c r="Y29" s="1043"/>
      <c r="Z29" s="1043"/>
      <c r="AA29" s="1043"/>
      <c r="AB29" s="1043"/>
      <c r="AC29" s="1043"/>
      <c r="AD29" s="1043"/>
      <c r="AE29" s="1044"/>
      <c r="AF29" s="1036">
        <v>0</v>
      </c>
      <c r="AG29" s="1037"/>
      <c r="AH29" s="1037"/>
      <c r="AI29" s="1037"/>
      <c r="AJ29" s="1038"/>
      <c r="AK29" s="979">
        <v>93</v>
      </c>
      <c r="AL29" s="970"/>
      <c r="AM29" s="970"/>
      <c r="AN29" s="970"/>
      <c r="AO29" s="970"/>
      <c r="AP29" s="970" t="s">
        <v>546</v>
      </c>
      <c r="AQ29" s="970"/>
      <c r="AR29" s="970"/>
      <c r="AS29" s="970"/>
      <c r="AT29" s="970"/>
      <c r="AU29" s="970" t="s">
        <v>549</v>
      </c>
      <c r="AV29" s="970"/>
      <c r="AW29" s="970"/>
      <c r="AX29" s="970"/>
      <c r="AY29" s="970"/>
      <c r="AZ29" s="1041"/>
      <c r="BA29" s="1041"/>
      <c r="BB29" s="1041"/>
      <c r="BC29" s="1041"/>
      <c r="BD29" s="1041"/>
      <c r="BE29" s="1025"/>
      <c r="BF29" s="1025"/>
      <c r="BG29" s="1025"/>
      <c r="BH29" s="1025"/>
      <c r="BI29" s="1026"/>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c r="A30" s="219">
        <v>3</v>
      </c>
      <c r="B30" s="1030" t="s">
        <v>383</v>
      </c>
      <c r="C30" s="1031"/>
      <c r="D30" s="1031"/>
      <c r="E30" s="1031"/>
      <c r="F30" s="1031"/>
      <c r="G30" s="1031"/>
      <c r="H30" s="1031"/>
      <c r="I30" s="1031"/>
      <c r="J30" s="1031"/>
      <c r="K30" s="1031"/>
      <c r="L30" s="1031"/>
      <c r="M30" s="1031"/>
      <c r="N30" s="1031"/>
      <c r="O30" s="1031"/>
      <c r="P30" s="1032"/>
      <c r="Q30" s="1042">
        <v>10615</v>
      </c>
      <c r="R30" s="1043"/>
      <c r="S30" s="1043"/>
      <c r="T30" s="1043"/>
      <c r="U30" s="1043"/>
      <c r="V30" s="1043">
        <v>11717</v>
      </c>
      <c r="W30" s="1043"/>
      <c r="X30" s="1043"/>
      <c r="Y30" s="1043"/>
      <c r="Z30" s="1043"/>
      <c r="AA30" s="1043">
        <v>-1102</v>
      </c>
      <c r="AB30" s="1043"/>
      <c r="AC30" s="1043"/>
      <c r="AD30" s="1043"/>
      <c r="AE30" s="1044"/>
      <c r="AF30" s="1036">
        <v>2664</v>
      </c>
      <c r="AG30" s="1037"/>
      <c r="AH30" s="1037"/>
      <c r="AI30" s="1037"/>
      <c r="AJ30" s="1038"/>
      <c r="AK30" s="979">
        <v>358</v>
      </c>
      <c r="AL30" s="970"/>
      <c r="AM30" s="970"/>
      <c r="AN30" s="970"/>
      <c r="AO30" s="970"/>
      <c r="AP30" s="970">
        <v>11373</v>
      </c>
      <c r="AQ30" s="970"/>
      <c r="AR30" s="970"/>
      <c r="AS30" s="970"/>
      <c r="AT30" s="970"/>
      <c r="AU30" s="970">
        <v>6665</v>
      </c>
      <c r="AV30" s="970"/>
      <c r="AW30" s="970"/>
      <c r="AX30" s="970"/>
      <c r="AY30" s="970"/>
      <c r="AZ30" s="1041"/>
      <c r="BA30" s="1041"/>
      <c r="BB30" s="1041"/>
      <c r="BC30" s="1041"/>
      <c r="BD30" s="1041"/>
      <c r="BE30" s="1025" t="s">
        <v>384</v>
      </c>
      <c r="BF30" s="1025"/>
      <c r="BG30" s="1025"/>
      <c r="BH30" s="1025"/>
      <c r="BI30" s="1026"/>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c r="A31" s="219">
        <v>4</v>
      </c>
      <c r="B31" s="1030" t="s">
        <v>385</v>
      </c>
      <c r="C31" s="1031"/>
      <c r="D31" s="1031"/>
      <c r="E31" s="1031"/>
      <c r="F31" s="1031"/>
      <c r="G31" s="1031"/>
      <c r="H31" s="1031"/>
      <c r="I31" s="1031"/>
      <c r="J31" s="1031"/>
      <c r="K31" s="1031"/>
      <c r="L31" s="1031"/>
      <c r="M31" s="1031"/>
      <c r="N31" s="1031"/>
      <c r="O31" s="1031"/>
      <c r="P31" s="1032"/>
      <c r="Q31" s="1042">
        <v>331</v>
      </c>
      <c r="R31" s="1043"/>
      <c r="S31" s="1043"/>
      <c r="T31" s="1043"/>
      <c r="U31" s="1043"/>
      <c r="V31" s="1043">
        <v>330</v>
      </c>
      <c r="W31" s="1043"/>
      <c r="X31" s="1043"/>
      <c r="Y31" s="1043"/>
      <c r="Z31" s="1043"/>
      <c r="AA31" s="1043">
        <v>1</v>
      </c>
      <c r="AB31" s="1043"/>
      <c r="AC31" s="1043"/>
      <c r="AD31" s="1043"/>
      <c r="AE31" s="1044"/>
      <c r="AF31" s="1036">
        <v>216</v>
      </c>
      <c r="AG31" s="1037"/>
      <c r="AH31" s="1037"/>
      <c r="AI31" s="1037"/>
      <c r="AJ31" s="1038"/>
      <c r="AK31" s="979">
        <v>71</v>
      </c>
      <c r="AL31" s="970"/>
      <c r="AM31" s="970"/>
      <c r="AN31" s="970"/>
      <c r="AO31" s="970"/>
      <c r="AP31" s="970">
        <v>2443</v>
      </c>
      <c r="AQ31" s="970"/>
      <c r="AR31" s="970"/>
      <c r="AS31" s="970"/>
      <c r="AT31" s="970"/>
      <c r="AU31" s="970">
        <v>633</v>
      </c>
      <c r="AV31" s="970"/>
      <c r="AW31" s="970"/>
      <c r="AX31" s="970"/>
      <c r="AY31" s="970"/>
      <c r="AZ31" s="1041"/>
      <c r="BA31" s="1041"/>
      <c r="BB31" s="1041"/>
      <c r="BC31" s="1041"/>
      <c r="BD31" s="1041"/>
      <c r="BE31" s="1025" t="s">
        <v>384</v>
      </c>
      <c r="BF31" s="1025"/>
      <c r="BG31" s="1025"/>
      <c r="BH31" s="1025"/>
      <c r="BI31" s="1026"/>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c r="A32" s="219">
        <v>5</v>
      </c>
      <c r="B32" s="1030" t="s">
        <v>386</v>
      </c>
      <c r="C32" s="1031"/>
      <c r="D32" s="1031"/>
      <c r="E32" s="1031"/>
      <c r="F32" s="1031"/>
      <c r="G32" s="1031"/>
      <c r="H32" s="1031"/>
      <c r="I32" s="1031"/>
      <c r="J32" s="1031"/>
      <c r="K32" s="1031"/>
      <c r="L32" s="1031"/>
      <c r="M32" s="1031"/>
      <c r="N32" s="1031"/>
      <c r="O32" s="1031"/>
      <c r="P32" s="1032"/>
      <c r="Q32" s="1042">
        <v>1806</v>
      </c>
      <c r="R32" s="1043"/>
      <c r="S32" s="1043"/>
      <c r="T32" s="1043"/>
      <c r="U32" s="1043"/>
      <c r="V32" s="1043">
        <v>1783</v>
      </c>
      <c r="W32" s="1043"/>
      <c r="X32" s="1043"/>
      <c r="Y32" s="1043"/>
      <c r="Z32" s="1043"/>
      <c r="AA32" s="1043">
        <v>23</v>
      </c>
      <c r="AB32" s="1043"/>
      <c r="AC32" s="1043"/>
      <c r="AD32" s="1043"/>
      <c r="AE32" s="1044"/>
      <c r="AF32" s="1036">
        <v>306</v>
      </c>
      <c r="AG32" s="1037"/>
      <c r="AH32" s="1037"/>
      <c r="AI32" s="1037"/>
      <c r="AJ32" s="1038"/>
      <c r="AK32" s="979">
        <v>678</v>
      </c>
      <c r="AL32" s="970"/>
      <c r="AM32" s="970"/>
      <c r="AN32" s="970"/>
      <c r="AO32" s="970"/>
      <c r="AP32" s="970">
        <v>14658</v>
      </c>
      <c r="AQ32" s="970"/>
      <c r="AR32" s="970"/>
      <c r="AS32" s="970"/>
      <c r="AT32" s="970"/>
      <c r="AU32" s="970">
        <v>7006</v>
      </c>
      <c r="AV32" s="970"/>
      <c r="AW32" s="970"/>
      <c r="AX32" s="970"/>
      <c r="AY32" s="970"/>
      <c r="AZ32" s="1041"/>
      <c r="BA32" s="1041"/>
      <c r="BB32" s="1041"/>
      <c r="BC32" s="1041"/>
      <c r="BD32" s="1041"/>
      <c r="BE32" s="1025" t="s">
        <v>384</v>
      </c>
      <c r="BF32" s="1025"/>
      <c r="BG32" s="1025"/>
      <c r="BH32" s="1025"/>
      <c r="BI32" s="1026"/>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c r="A33" s="219">
        <v>6</v>
      </c>
      <c r="B33" s="1030" t="s">
        <v>387</v>
      </c>
      <c r="C33" s="1031"/>
      <c r="D33" s="1031"/>
      <c r="E33" s="1031"/>
      <c r="F33" s="1031"/>
      <c r="G33" s="1031"/>
      <c r="H33" s="1031"/>
      <c r="I33" s="1031"/>
      <c r="J33" s="1031"/>
      <c r="K33" s="1031"/>
      <c r="L33" s="1031"/>
      <c r="M33" s="1031"/>
      <c r="N33" s="1031"/>
      <c r="O33" s="1031"/>
      <c r="P33" s="1032"/>
      <c r="Q33" s="1042">
        <v>530</v>
      </c>
      <c r="R33" s="1043"/>
      <c r="S33" s="1043"/>
      <c r="T33" s="1043"/>
      <c r="U33" s="1043"/>
      <c r="V33" s="1043">
        <v>530</v>
      </c>
      <c r="W33" s="1043"/>
      <c r="X33" s="1043"/>
      <c r="Y33" s="1043"/>
      <c r="Z33" s="1043"/>
      <c r="AA33" s="1043"/>
      <c r="AB33" s="1043"/>
      <c r="AC33" s="1043"/>
      <c r="AD33" s="1043"/>
      <c r="AE33" s="1044"/>
      <c r="AF33" s="1036" t="s">
        <v>114</v>
      </c>
      <c r="AG33" s="1037"/>
      <c r="AH33" s="1037"/>
      <c r="AI33" s="1037"/>
      <c r="AJ33" s="1038"/>
      <c r="AK33" s="979">
        <v>169</v>
      </c>
      <c r="AL33" s="970"/>
      <c r="AM33" s="970"/>
      <c r="AN33" s="970"/>
      <c r="AO33" s="970"/>
      <c r="AP33" s="970" t="s">
        <v>546</v>
      </c>
      <c r="AQ33" s="970"/>
      <c r="AR33" s="970"/>
      <c r="AS33" s="970"/>
      <c r="AT33" s="970"/>
      <c r="AU33" s="970" t="s">
        <v>546</v>
      </c>
      <c r="AV33" s="970"/>
      <c r="AW33" s="970"/>
      <c r="AX33" s="970"/>
      <c r="AY33" s="970"/>
      <c r="AZ33" s="1041"/>
      <c r="BA33" s="1041"/>
      <c r="BB33" s="1041"/>
      <c r="BC33" s="1041"/>
      <c r="BD33" s="1041"/>
      <c r="BE33" s="1025" t="s">
        <v>388</v>
      </c>
      <c r="BF33" s="1025"/>
      <c r="BG33" s="1025"/>
      <c r="BH33" s="1025"/>
      <c r="BI33" s="1026"/>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c r="A34" s="219">
        <v>7</v>
      </c>
      <c r="B34" s="1030" t="s">
        <v>389</v>
      </c>
      <c r="C34" s="1031"/>
      <c r="D34" s="1031"/>
      <c r="E34" s="1031"/>
      <c r="F34" s="1031"/>
      <c r="G34" s="1031"/>
      <c r="H34" s="1031"/>
      <c r="I34" s="1031"/>
      <c r="J34" s="1031"/>
      <c r="K34" s="1031"/>
      <c r="L34" s="1031"/>
      <c r="M34" s="1031"/>
      <c r="N34" s="1031"/>
      <c r="O34" s="1031"/>
      <c r="P34" s="1032"/>
      <c r="Q34" s="1042">
        <v>177</v>
      </c>
      <c r="R34" s="1043"/>
      <c r="S34" s="1043"/>
      <c r="T34" s="1043"/>
      <c r="U34" s="1043"/>
      <c r="V34" s="1043">
        <v>177</v>
      </c>
      <c r="W34" s="1043"/>
      <c r="X34" s="1043"/>
      <c r="Y34" s="1043"/>
      <c r="Z34" s="1043"/>
      <c r="AA34" s="1043"/>
      <c r="AB34" s="1043"/>
      <c r="AC34" s="1043"/>
      <c r="AD34" s="1043"/>
      <c r="AE34" s="1044"/>
      <c r="AF34" s="1036" t="s">
        <v>114</v>
      </c>
      <c r="AG34" s="1037"/>
      <c r="AH34" s="1037"/>
      <c r="AI34" s="1037"/>
      <c r="AJ34" s="1038"/>
      <c r="AK34" s="979">
        <v>13</v>
      </c>
      <c r="AL34" s="970"/>
      <c r="AM34" s="970"/>
      <c r="AN34" s="970"/>
      <c r="AO34" s="970"/>
      <c r="AP34" s="970">
        <v>417</v>
      </c>
      <c r="AQ34" s="970"/>
      <c r="AR34" s="970"/>
      <c r="AS34" s="970"/>
      <c r="AT34" s="970"/>
      <c r="AU34" s="970">
        <v>187</v>
      </c>
      <c r="AV34" s="970"/>
      <c r="AW34" s="970"/>
      <c r="AX34" s="970"/>
      <c r="AY34" s="970"/>
      <c r="AZ34" s="1041"/>
      <c r="BA34" s="1041"/>
      <c r="BB34" s="1041"/>
      <c r="BC34" s="1041"/>
      <c r="BD34" s="1041"/>
      <c r="BE34" s="1025" t="s">
        <v>388</v>
      </c>
      <c r="BF34" s="1025"/>
      <c r="BG34" s="1025"/>
      <c r="BH34" s="1025"/>
      <c r="BI34" s="1026"/>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c r="A35" s="219">
        <v>8</v>
      </c>
      <c r="B35" s="1030" t="s">
        <v>390</v>
      </c>
      <c r="C35" s="1031"/>
      <c r="D35" s="1031"/>
      <c r="E35" s="1031"/>
      <c r="F35" s="1031"/>
      <c r="G35" s="1031"/>
      <c r="H35" s="1031"/>
      <c r="I35" s="1031"/>
      <c r="J35" s="1031"/>
      <c r="K35" s="1031"/>
      <c r="L35" s="1031"/>
      <c r="M35" s="1031"/>
      <c r="N35" s="1031"/>
      <c r="O35" s="1031"/>
      <c r="P35" s="1032"/>
      <c r="Q35" s="1042">
        <v>433</v>
      </c>
      <c r="R35" s="1043"/>
      <c r="S35" s="1043"/>
      <c r="T35" s="1043"/>
      <c r="U35" s="1043"/>
      <c r="V35" s="1043">
        <v>433</v>
      </c>
      <c r="W35" s="1043"/>
      <c r="X35" s="1043"/>
      <c r="Y35" s="1043"/>
      <c r="Z35" s="1043"/>
      <c r="AA35" s="1043"/>
      <c r="AB35" s="1043"/>
      <c r="AC35" s="1043"/>
      <c r="AD35" s="1043"/>
      <c r="AE35" s="1044"/>
      <c r="AF35" s="1036" t="s">
        <v>114</v>
      </c>
      <c r="AG35" s="1037"/>
      <c r="AH35" s="1037"/>
      <c r="AI35" s="1037"/>
      <c r="AJ35" s="1038"/>
      <c r="AK35" s="979">
        <v>81</v>
      </c>
      <c r="AL35" s="970"/>
      <c r="AM35" s="970"/>
      <c r="AN35" s="970"/>
      <c r="AO35" s="970"/>
      <c r="AP35" s="970">
        <v>352</v>
      </c>
      <c r="AQ35" s="970"/>
      <c r="AR35" s="970"/>
      <c r="AS35" s="970"/>
      <c r="AT35" s="970"/>
      <c r="AU35" s="970">
        <v>39</v>
      </c>
      <c r="AV35" s="970"/>
      <c r="AW35" s="970"/>
      <c r="AX35" s="970"/>
      <c r="AY35" s="970"/>
      <c r="AZ35" s="1041"/>
      <c r="BA35" s="1041"/>
      <c r="BB35" s="1041"/>
      <c r="BC35" s="1041"/>
      <c r="BD35" s="1041"/>
      <c r="BE35" s="1025" t="s">
        <v>388</v>
      </c>
      <c r="BF35" s="1025"/>
      <c r="BG35" s="1025"/>
      <c r="BH35" s="1025"/>
      <c r="BI35" s="1026"/>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c r="A36" s="219">
        <v>9</v>
      </c>
      <c r="B36" s="1030" t="s">
        <v>391</v>
      </c>
      <c r="C36" s="1031"/>
      <c r="D36" s="1031"/>
      <c r="E36" s="1031"/>
      <c r="F36" s="1031"/>
      <c r="G36" s="1031"/>
      <c r="H36" s="1031"/>
      <c r="I36" s="1031"/>
      <c r="J36" s="1031"/>
      <c r="K36" s="1031"/>
      <c r="L36" s="1031"/>
      <c r="M36" s="1031"/>
      <c r="N36" s="1031"/>
      <c r="O36" s="1031"/>
      <c r="P36" s="1032"/>
      <c r="Q36" s="1042">
        <v>62</v>
      </c>
      <c r="R36" s="1043"/>
      <c r="S36" s="1043"/>
      <c r="T36" s="1043"/>
      <c r="U36" s="1043"/>
      <c r="V36" s="1043">
        <v>53</v>
      </c>
      <c r="W36" s="1043"/>
      <c r="X36" s="1043"/>
      <c r="Y36" s="1043"/>
      <c r="Z36" s="1043"/>
      <c r="AA36" s="1043">
        <v>9</v>
      </c>
      <c r="AB36" s="1043"/>
      <c r="AC36" s="1043"/>
      <c r="AD36" s="1043"/>
      <c r="AE36" s="1044"/>
      <c r="AF36" s="1036">
        <v>9</v>
      </c>
      <c r="AG36" s="1037"/>
      <c r="AH36" s="1037"/>
      <c r="AI36" s="1037"/>
      <c r="AJ36" s="1038"/>
      <c r="AK36" s="979" t="s">
        <v>546</v>
      </c>
      <c r="AL36" s="970"/>
      <c r="AM36" s="970"/>
      <c r="AN36" s="970"/>
      <c r="AO36" s="970"/>
      <c r="AP36" s="970">
        <v>164</v>
      </c>
      <c r="AQ36" s="970"/>
      <c r="AR36" s="970"/>
      <c r="AS36" s="970"/>
      <c r="AT36" s="970"/>
      <c r="AU36" s="970">
        <v>121</v>
      </c>
      <c r="AV36" s="970"/>
      <c r="AW36" s="970"/>
      <c r="AX36" s="970"/>
      <c r="AY36" s="970"/>
      <c r="AZ36" s="1041"/>
      <c r="BA36" s="1041"/>
      <c r="BB36" s="1041"/>
      <c r="BC36" s="1041"/>
      <c r="BD36" s="1041"/>
      <c r="BE36" s="1025" t="s">
        <v>388</v>
      </c>
      <c r="BF36" s="1025"/>
      <c r="BG36" s="1025"/>
      <c r="BH36" s="1025"/>
      <c r="BI36" s="1026"/>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c r="A37" s="219">
        <v>10</v>
      </c>
      <c r="B37" s="1030" t="s">
        <v>392</v>
      </c>
      <c r="C37" s="1031"/>
      <c r="D37" s="1031"/>
      <c r="E37" s="1031"/>
      <c r="F37" s="1031"/>
      <c r="G37" s="1031"/>
      <c r="H37" s="1031"/>
      <c r="I37" s="1031"/>
      <c r="J37" s="1031"/>
      <c r="K37" s="1031"/>
      <c r="L37" s="1031"/>
      <c r="M37" s="1031"/>
      <c r="N37" s="1031"/>
      <c r="O37" s="1031"/>
      <c r="P37" s="1032"/>
      <c r="Q37" s="1042">
        <v>532</v>
      </c>
      <c r="R37" s="1043"/>
      <c r="S37" s="1043"/>
      <c r="T37" s="1043"/>
      <c r="U37" s="1043"/>
      <c r="V37" s="1043">
        <v>520</v>
      </c>
      <c r="W37" s="1043"/>
      <c r="X37" s="1043"/>
      <c r="Y37" s="1043"/>
      <c r="Z37" s="1043"/>
      <c r="AA37" s="1043">
        <v>12</v>
      </c>
      <c r="AB37" s="1043"/>
      <c r="AC37" s="1043"/>
      <c r="AD37" s="1043"/>
      <c r="AE37" s="1044"/>
      <c r="AF37" s="1036" t="s">
        <v>114</v>
      </c>
      <c r="AG37" s="1037"/>
      <c r="AH37" s="1037"/>
      <c r="AI37" s="1037"/>
      <c r="AJ37" s="1038"/>
      <c r="AK37" s="979" t="s">
        <v>546</v>
      </c>
      <c r="AL37" s="970"/>
      <c r="AM37" s="970"/>
      <c r="AN37" s="970"/>
      <c r="AO37" s="970"/>
      <c r="AP37" s="970" t="s">
        <v>546</v>
      </c>
      <c r="AQ37" s="970"/>
      <c r="AR37" s="970"/>
      <c r="AS37" s="970"/>
      <c r="AT37" s="970"/>
      <c r="AU37" s="970" t="s">
        <v>546</v>
      </c>
      <c r="AV37" s="970"/>
      <c r="AW37" s="970"/>
      <c r="AX37" s="970"/>
      <c r="AY37" s="970"/>
      <c r="AZ37" s="1041"/>
      <c r="BA37" s="1041"/>
      <c r="BB37" s="1041"/>
      <c r="BC37" s="1041"/>
      <c r="BD37" s="1041"/>
      <c r="BE37" s="1025" t="s">
        <v>388</v>
      </c>
      <c r="BF37" s="1025"/>
      <c r="BG37" s="1025"/>
      <c r="BH37" s="1025"/>
      <c r="BI37" s="1026"/>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c r="A38" s="219">
        <v>11</v>
      </c>
      <c r="B38" s="1030"/>
      <c r="C38" s="1031"/>
      <c r="D38" s="1031"/>
      <c r="E38" s="1031"/>
      <c r="F38" s="1031"/>
      <c r="G38" s="1031"/>
      <c r="H38" s="1031"/>
      <c r="I38" s="1031"/>
      <c r="J38" s="1031"/>
      <c r="K38" s="1031"/>
      <c r="L38" s="1031"/>
      <c r="M38" s="1031"/>
      <c r="N38" s="1031"/>
      <c r="O38" s="1031"/>
      <c r="P38" s="1032"/>
      <c r="Q38" s="1042"/>
      <c r="R38" s="1043"/>
      <c r="S38" s="1043"/>
      <c r="T38" s="1043"/>
      <c r="U38" s="1043"/>
      <c r="V38" s="1043"/>
      <c r="W38" s="1043"/>
      <c r="X38" s="1043"/>
      <c r="Y38" s="1043"/>
      <c r="Z38" s="1043"/>
      <c r="AA38" s="1043"/>
      <c r="AB38" s="1043"/>
      <c r="AC38" s="1043"/>
      <c r="AD38" s="1043"/>
      <c r="AE38" s="1044"/>
      <c r="AF38" s="1036"/>
      <c r="AG38" s="1037"/>
      <c r="AH38" s="1037"/>
      <c r="AI38" s="1037"/>
      <c r="AJ38" s="1038"/>
      <c r="AK38" s="979"/>
      <c r="AL38" s="970"/>
      <c r="AM38" s="970"/>
      <c r="AN38" s="970"/>
      <c r="AO38" s="970"/>
      <c r="AP38" s="970"/>
      <c r="AQ38" s="970"/>
      <c r="AR38" s="970"/>
      <c r="AS38" s="970"/>
      <c r="AT38" s="970"/>
      <c r="AU38" s="970"/>
      <c r="AV38" s="970"/>
      <c r="AW38" s="970"/>
      <c r="AX38" s="970"/>
      <c r="AY38" s="970"/>
      <c r="AZ38" s="1041"/>
      <c r="BA38" s="1041"/>
      <c r="BB38" s="1041"/>
      <c r="BC38" s="1041"/>
      <c r="BD38" s="1041"/>
      <c r="BE38" s="1025"/>
      <c r="BF38" s="1025"/>
      <c r="BG38" s="1025"/>
      <c r="BH38" s="1025"/>
      <c r="BI38" s="1026"/>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c r="A39" s="219">
        <v>12</v>
      </c>
      <c r="B39" s="1030"/>
      <c r="C39" s="1031"/>
      <c r="D39" s="1031"/>
      <c r="E39" s="1031"/>
      <c r="F39" s="1031"/>
      <c r="G39" s="1031"/>
      <c r="H39" s="1031"/>
      <c r="I39" s="1031"/>
      <c r="J39" s="1031"/>
      <c r="K39" s="1031"/>
      <c r="L39" s="1031"/>
      <c r="M39" s="1031"/>
      <c r="N39" s="1031"/>
      <c r="O39" s="1031"/>
      <c r="P39" s="1032"/>
      <c r="Q39" s="1042"/>
      <c r="R39" s="1043"/>
      <c r="S39" s="1043"/>
      <c r="T39" s="1043"/>
      <c r="U39" s="1043"/>
      <c r="V39" s="1043"/>
      <c r="W39" s="1043"/>
      <c r="X39" s="1043"/>
      <c r="Y39" s="1043"/>
      <c r="Z39" s="1043"/>
      <c r="AA39" s="1043"/>
      <c r="AB39" s="1043"/>
      <c r="AC39" s="1043"/>
      <c r="AD39" s="1043"/>
      <c r="AE39" s="1044"/>
      <c r="AF39" s="1036"/>
      <c r="AG39" s="1037"/>
      <c r="AH39" s="1037"/>
      <c r="AI39" s="1037"/>
      <c r="AJ39" s="1038"/>
      <c r="AK39" s="979"/>
      <c r="AL39" s="970"/>
      <c r="AM39" s="970"/>
      <c r="AN39" s="970"/>
      <c r="AO39" s="970"/>
      <c r="AP39" s="970"/>
      <c r="AQ39" s="970"/>
      <c r="AR39" s="970"/>
      <c r="AS39" s="970"/>
      <c r="AT39" s="970"/>
      <c r="AU39" s="970"/>
      <c r="AV39" s="970"/>
      <c r="AW39" s="970"/>
      <c r="AX39" s="970"/>
      <c r="AY39" s="970"/>
      <c r="AZ39" s="1041"/>
      <c r="BA39" s="1041"/>
      <c r="BB39" s="1041"/>
      <c r="BC39" s="1041"/>
      <c r="BD39" s="1041"/>
      <c r="BE39" s="1025"/>
      <c r="BF39" s="1025"/>
      <c r="BG39" s="1025"/>
      <c r="BH39" s="1025"/>
      <c r="BI39" s="1026"/>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c r="A40" s="214">
        <v>13</v>
      </c>
      <c r="B40" s="1030"/>
      <c r="C40" s="1031"/>
      <c r="D40" s="1031"/>
      <c r="E40" s="1031"/>
      <c r="F40" s="1031"/>
      <c r="G40" s="1031"/>
      <c r="H40" s="1031"/>
      <c r="I40" s="1031"/>
      <c r="J40" s="1031"/>
      <c r="K40" s="1031"/>
      <c r="L40" s="1031"/>
      <c r="M40" s="1031"/>
      <c r="N40" s="1031"/>
      <c r="O40" s="1031"/>
      <c r="P40" s="1032"/>
      <c r="Q40" s="1042"/>
      <c r="R40" s="1043"/>
      <c r="S40" s="1043"/>
      <c r="T40" s="1043"/>
      <c r="U40" s="1043"/>
      <c r="V40" s="1043"/>
      <c r="W40" s="1043"/>
      <c r="X40" s="1043"/>
      <c r="Y40" s="1043"/>
      <c r="Z40" s="1043"/>
      <c r="AA40" s="1043"/>
      <c r="AB40" s="1043"/>
      <c r="AC40" s="1043"/>
      <c r="AD40" s="1043"/>
      <c r="AE40" s="1044"/>
      <c r="AF40" s="1036"/>
      <c r="AG40" s="1037"/>
      <c r="AH40" s="1037"/>
      <c r="AI40" s="1037"/>
      <c r="AJ40" s="1038"/>
      <c r="AK40" s="979"/>
      <c r="AL40" s="970"/>
      <c r="AM40" s="970"/>
      <c r="AN40" s="970"/>
      <c r="AO40" s="970"/>
      <c r="AP40" s="970"/>
      <c r="AQ40" s="970"/>
      <c r="AR40" s="970"/>
      <c r="AS40" s="970"/>
      <c r="AT40" s="970"/>
      <c r="AU40" s="970"/>
      <c r="AV40" s="970"/>
      <c r="AW40" s="970"/>
      <c r="AX40" s="970"/>
      <c r="AY40" s="970"/>
      <c r="AZ40" s="1041"/>
      <c r="BA40" s="1041"/>
      <c r="BB40" s="1041"/>
      <c r="BC40" s="1041"/>
      <c r="BD40" s="1041"/>
      <c r="BE40" s="1025"/>
      <c r="BF40" s="1025"/>
      <c r="BG40" s="1025"/>
      <c r="BH40" s="1025"/>
      <c r="BI40" s="1026"/>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c r="A41" s="214">
        <v>14</v>
      </c>
      <c r="B41" s="1030"/>
      <c r="C41" s="1031"/>
      <c r="D41" s="1031"/>
      <c r="E41" s="1031"/>
      <c r="F41" s="1031"/>
      <c r="G41" s="1031"/>
      <c r="H41" s="1031"/>
      <c r="I41" s="1031"/>
      <c r="J41" s="1031"/>
      <c r="K41" s="1031"/>
      <c r="L41" s="1031"/>
      <c r="M41" s="1031"/>
      <c r="N41" s="1031"/>
      <c r="O41" s="1031"/>
      <c r="P41" s="1032"/>
      <c r="Q41" s="1042"/>
      <c r="R41" s="1043"/>
      <c r="S41" s="1043"/>
      <c r="T41" s="1043"/>
      <c r="U41" s="1043"/>
      <c r="V41" s="1043"/>
      <c r="W41" s="1043"/>
      <c r="X41" s="1043"/>
      <c r="Y41" s="1043"/>
      <c r="Z41" s="1043"/>
      <c r="AA41" s="1043"/>
      <c r="AB41" s="1043"/>
      <c r="AC41" s="1043"/>
      <c r="AD41" s="1043"/>
      <c r="AE41" s="1044"/>
      <c r="AF41" s="1036"/>
      <c r="AG41" s="1037"/>
      <c r="AH41" s="1037"/>
      <c r="AI41" s="1037"/>
      <c r="AJ41" s="1038"/>
      <c r="AK41" s="979"/>
      <c r="AL41" s="970"/>
      <c r="AM41" s="970"/>
      <c r="AN41" s="970"/>
      <c r="AO41" s="970"/>
      <c r="AP41" s="970"/>
      <c r="AQ41" s="970"/>
      <c r="AR41" s="970"/>
      <c r="AS41" s="970"/>
      <c r="AT41" s="970"/>
      <c r="AU41" s="970"/>
      <c r="AV41" s="970"/>
      <c r="AW41" s="970"/>
      <c r="AX41" s="970"/>
      <c r="AY41" s="970"/>
      <c r="AZ41" s="1041"/>
      <c r="BA41" s="1041"/>
      <c r="BB41" s="1041"/>
      <c r="BC41" s="1041"/>
      <c r="BD41" s="1041"/>
      <c r="BE41" s="1025"/>
      <c r="BF41" s="1025"/>
      <c r="BG41" s="1025"/>
      <c r="BH41" s="1025"/>
      <c r="BI41" s="1026"/>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c r="A42" s="214">
        <v>15</v>
      </c>
      <c r="B42" s="1030"/>
      <c r="C42" s="1031"/>
      <c r="D42" s="1031"/>
      <c r="E42" s="1031"/>
      <c r="F42" s="1031"/>
      <c r="G42" s="1031"/>
      <c r="H42" s="1031"/>
      <c r="I42" s="1031"/>
      <c r="J42" s="1031"/>
      <c r="K42" s="1031"/>
      <c r="L42" s="1031"/>
      <c r="M42" s="1031"/>
      <c r="N42" s="1031"/>
      <c r="O42" s="1031"/>
      <c r="P42" s="1032"/>
      <c r="Q42" s="1042"/>
      <c r="R42" s="1043"/>
      <c r="S42" s="1043"/>
      <c r="T42" s="1043"/>
      <c r="U42" s="1043"/>
      <c r="V42" s="1043"/>
      <c r="W42" s="1043"/>
      <c r="X42" s="1043"/>
      <c r="Y42" s="1043"/>
      <c r="Z42" s="1043"/>
      <c r="AA42" s="1043"/>
      <c r="AB42" s="1043"/>
      <c r="AC42" s="1043"/>
      <c r="AD42" s="1043"/>
      <c r="AE42" s="1044"/>
      <c r="AF42" s="1036"/>
      <c r="AG42" s="1037"/>
      <c r="AH42" s="1037"/>
      <c r="AI42" s="1037"/>
      <c r="AJ42" s="1038"/>
      <c r="AK42" s="979"/>
      <c r="AL42" s="970"/>
      <c r="AM42" s="970"/>
      <c r="AN42" s="970"/>
      <c r="AO42" s="970"/>
      <c r="AP42" s="970"/>
      <c r="AQ42" s="970"/>
      <c r="AR42" s="970"/>
      <c r="AS42" s="970"/>
      <c r="AT42" s="970"/>
      <c r="AU42" s="970"/>
      <c r="AV42" s="970"/>
      <c r="AW42" s="970"/>
      <c r="AX42" s="970"/>
      <c r="AY42" s="970"/>
      <c r="AZ42" s="1041"/>
      <c r="BA42" s="1041"/>
      <c r="BB42" s="1041"/>
      <c r="BC42" s="1041"/>
      <c r="BD42" s="1041"/>
      <c r="BE42" s="1025"/>
      <c r="BF42" s="1025"/>
      <c r="BG42" s="1025"/>
      <c r="BH42" s="1025"/>
      <c r="BI42" s="1026"/>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c r="A43" s="214">
        <v>16</v>
      </c>
      <c r="B43" s="1030"/>
      <c r="C43" s="1031"/>
      <c r="D43" s="1031"/>
      <c r="E43" s="1031"/>
      <c r="F43" s="1031"/>
      <c r="G43" s="1031"/>
      <c r="H43" s="1031"/>
      <c r="I43" s="1031"/>
      <c r="J43" s="1031"/>
      <c r="K43" s="1031"/>
      <c r="L43" s="1031"/>
      <c r="M43" s="1031"/>
      <c r="N43" s="1031"/>
      <c r="O43" s="1031"/>
      <c r="P43" s="1032"/>
      <c r="Q43" s="1042"/>
      <c r="R43" s="1043"/>
      <c r="S43" s="1043"/>
      <c r="T43" s="1043"/>
      <c r="U43" s="1043"/>
      <c r="V43" s="1043"/>
      <c r="W43" s="1043"/>
      <c r="X43" s="1043"/>
      <c r="Y43" s="1043"/>
      <c r="Z43" s="1043"/>
      <c r="AA43" s="1043"/>
      <c r="AB43" s="1043"/>
      <c r="AC43" s="1043"/>
      <c r="AD43" s="1043"/>
      <c r="AE43" s="1044"/>
      <c r="AF43" s="1036"/>
      <c r="AG43" s="1037"/>
      <c r="AH43" s="1037"/>
      <c r="AI43" s="1037"/>
      <c r="AJ43" s="1038"/>
      <c r="AK43" s="979"/>
      <c r="AL43" s="970"/>
      <c r="AM43" s="970"/>
      <c r="AN43" s="970"/>
      <c r="AO43" s="970"/>
      <c r="AP43" s="970"/>
      <c r="AQ43" s="970"/>
      <c r="AR43" s="970"/>
      <c r="AS43" s="970"/>
      <c r="AT43" s="970"/>
      <c r="AU43" s="970"/>
      <c r="AV43" s="970"/>
      <c r="AW43" s="970"/>
      <c r="AX43" s="970"/>
      <c r="AY43" s="970"/>
      <c r="AZ43" s="1041"/>
      <c r="BA43" s="1041"/>
      <c r="BB43" s="1041"/>
      <c r="BC43" s="1041"/>
      <c r="BD43" s="1041"/>
      <c r="BE43" s="1025"/>
      <c r="BF43" s="1025"/>
      <c r="BG43" s="1025"/>
      <c r="BH43" s="1025"/>
      <c r="BI43" s="1026"/>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c r="A44" s="214">
        <v>17</v>
      </c>
      <c r="B44" s="1030"/>
      <c r="C44" s="1031"/>
      <c r="D44" s="1031"/>
      <c r="E44" s="1031"/>
      <c r="F44" s="1031"/>
      <c r="G44" s="1031"/>
      <c r="H44" s="1031"/>
      <c r="I44" s="1031"/>
      <c r="J44" s="1031"/>
      <c r="K44" s="1031"/>
      <c r="L44" s="1031"/>
      <c r="M44" s="1031"/>
      <c r="N44" s="1031"/>
      <c r="O44" s="1031"/>
      <c r="P44" s="1032"/>
      <c r="Q44" s="1042"/>
      <c r="R44" s="1043"/>
      <c r="S44" s="1043"/>
      <c r="T44" s="1043"/>
      <c r="U44" s="1043"/>
      <c r="V44" s="1043"/>
      <c r="W44" s="1043"/>
      <c r="X44" s="1043"/>
      <c r="Y44" s="1043"/>
      <c r="Z44" s="1043"/>
      <c r="AA44" s="1043"/>
      <c r="AB44" s="1043"/>
      <c r="AC44" s="1043"/>
      <c r="AD44" s="1043"/>
      <c r="AE44" s="1044"/>
      <c r="AF44" s="1036"/>
      <c r="AG44" s="1037"/>
      <c r="AH44" s="1037"/>
      <c r="AI44" s="1037"/>
      <c r="AJ44" s="1038"/>
      <c r="AK44" s="979"/>
      <c r="AL44" s="970"/>
      <c r="AM44" s="970"/>
      <c r="AN44" s="970"/>
      <c r="AO44" s="970"/>
      <c r="AP44" s="970"/>
      <c r="AQ44" s="970"/>
      <c r="AR44" s="970"/>
      <c r="AS44" s="970"/>
      <c r="AT44" s="970"/>
      <c r="AU44" s="970"/>
      <c r="AV44" s="970"/>
      <c r="AW44" s="970"/>
      <c r="AX44" s="970"/>
      <c r="AY44" s="970"/>
      <c r="AZ44" s="1041"/>
      <c r="BA44" s="1041"/>
      <c r="BB44" s="1041"/>
      <c r="BC44" s="1041"/>
      <c r="BD44" s="1041"/>
      <c r="BE44" s="1025"/>
      <c r="BF44" s="1025"/>
      <c r="BG44" s="1025"/>
      <c r="BH44" s="1025"/>
      <c r="BI44" s="1026"/>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c r="A45" s="214">
        <v>18</v>
      </c>
      <c r="B45" s="1030"/>
      <c r="C45" s="1031"/>
      <c r="D45" s="1031"/>
      <c r="E45" s="1031"/>
      <c r="F45" s="1031"/>
      <c r="G45" s="1031"/>
      <c r="H45" s="1031"/>
      <c r="I45" s="1031"/>
      <c r="J45" s="1031"/>
      <c r="K45" s="1031"/>
      <c r="L45" s="1031"/>
      <c r="M45" s="1031"/>
      <c r="N45" s="1031"/>
      <c r="O45" s="1031"/>
      <c r="P45" s="1032"/>
      <c r="Q45" s="1042"/>
      <c r="R45" s="1043"/>
      <c r="S45" s="1043"/>
      <c r="T45" s="1043"/>
      <c r="U45" s="1043"/>
      <c r="V45" s="1043"/>
      <c r="W45" s="1043"/>
      <c r="X45" s="1043"/>
      <c r="Y45" s="1043"/>
      <c r="Z45" s="1043"/>
      <c r="AA45" s="1043"/>
      <c r="AB45" s="1043"/>
      <c r="AC45" s="1043"/>
      <c r="AD45" s="1043"/>
      <c r="AE45" s="1044"/>
      <c r="AF45" s="1036"/>
      <c r="AG45" s="1037"/>
      <c r="AH45" s="1037"/>
      <c r="AI45" s="1037"/>
      <c r="AJ45" s="1038"/>
      <c r="AK45" s="979"/>
      <c r="AL45" s="970"/>
      <c r="AM45" s="970"/>
      <c r="AN45" s="970"/>
      <c r="AO45" s="970"/>
      <c r="AP45" s="970"/>
      <c r="AQ45" s="970"/>
      <c r="AR45" s="970"/>
      <c r="AS45" s="970"/>
      <c r="AT45" s="970"/>
      <c r="AU45" s="970"/>
      <c r="AV45" s="970"/>
      <c r="AW45" s="970"/>
      <c r="AX45" s="970"/>
      <c r="AY45" s="970"/>
      <c r="AZ45" s="1041"/>
      <c r="BA45" s="1041"/>
      <c r="BB45" s="1041"/>
      <c r="BC45" s="1041"/>
      <c r="BD45" s="1041"/>
      <c r="BE45" s="1025"/>
      <c r="BF45" s="1025"/>
      <c r="BG45" s="1025"/>
      <c r="BH45" s="1025"/>
      <c r="BI45" s="1026"/>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c r="A46" s="214">
        <v>19</v>
      </c>
      <c r="B46" s="1030"/>
      <c r="C46" s="1031"/>
      <c r="D46" s="1031"/>
      <c r="E46" s="1031"/>
      <c r="F46" s="1031"/>
      <c r="G46" s="1031"/>
      <c r="H46" s="1031"/>
      <c r="I46" s="1031"/>
      <c r="J46" s="1031"/>
      <c r="K46" s="1031"/>
      <c r="L46" s="1031"/>
      <c r="M46" s="1031"/>
      <c r="N46" s="1031"/>
      <c r="O46" s="1031"/>
      <c r="P46" s="1032"/>
      <c r="Q46" s="1042"/>
      <c r="R46" s="1043"/>
      <c r="S46" s="1043"/>
      <c r="T46" s="1043"/>
      <c r="U46" s="1043"/>
      <c r="V46" s="1043"/>
      <c r="W46" s="1043"/>
      <c r="X46" s="1043"/>
      <c r="Y46" s="1043"/>
      <c r="Z46" s="1043"/>
      <c r="AA46" s="1043"/>
      <c r="AB46" s="1043"/>
      <c r="AC46" s="1043"/>
      <c r="AD46" s="1043"/>
      <c r="AE46" s="1044"/>
      <c r="AF46" s="1036"/>
      <c r="AG46" s="1037"/>
      <c r="AH46" s="1037"/>
      <c r="AI46" s="1037"/>
      <c r="AJ46" s="1038"/>
      <c r="AK46" s="979"/>
      <c r="AL46" s="970"/>
      <c r="AM46" s="970"/>
      <c r="AN46" s="970"/>
      <c r="AO46" s="970"/>
      <c r="AP46" s="970"/>
      <c r="AQ46" s="970"/>
      <c r="AR46" s="970"/>
      <c r="AS46" s="970"/>
      <c r="AT46" s="970"/>
      <c r="AU46" s="970"/>
      <c r="AV46" s="970"/>
      <c r="AW46" s="970"/>
      <c r="AX46" s="970"/>
      <c r="AY46" s="970"/>
      <c r="AZ46" s="1041"/>
      <c r="BA46" s="1041"/>
      <c r="BB46" s="1041"/>
      <c r="BC46" s="1041"/>
      <c r="BD46" s="1041"/>
      <c r="BE46" s="1025"/>
      <c r="BF46" s="1025"/>
      <c r="BG46" s="1025"/>
      <c r="BH46" s="1025"/>
      <c r="BI46" s="1026"/>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c r="A47" s="214">
        <v>20</v>
      </c>
      <c r="B47" s="1030"/>
      <c r="C47" s="1031"/>
      <c r="D47" s="1031"/>
      <c r="E47" s="1031"/>
      <c r="F47" s="1031"/>
      <c r="G47" s="1031"/>
      <c r="H47" s="1031"/>
      <c r="I47" s="1031"/>
      <c r="J47" s="1031"/>
      <c r="K47" s="1031"/>
      <c r="L47" s="1031"/>
      <c r="M47" s="1031"/>
      <c r="N47" s="1031"/>
      <c r="O47" s="1031"/>
      <c r="P47" s="1032"/>
      <c r="Q47" s="1042"/>
      <c r="R47" s="1043"/>
      <c r="S47" s="1043"/>
      <c r="T47" s="1043"/>
      <c r="U47" s="1043"/>
      <c r="V47" s="1043"/>
      <c r="W47" s="1043"/>
      <c r="X47" s="1043"/>
      <c r="Y47" s="1043"/>
      <c r="Z47" s="1043"/>
      <c r="AA47" s="1043"/>
      <c r="AB47" s="1043"/>
      <c r="AC47" s="1043"/>
      <c r="AD47" s="1043"/>
      <c r="AE47" s="1044"/>
      <c r="AF47" s="1036"/>
      <c r="AG47" s="1037"/>
      <c r="AH47" s="1037"/>
      <c r="AI47" s="1037"/>
      <c r="AJ47" s="1038"/>
      <c r="AK47" s="979"/>
      <c r="AL47" s="970"/>
      <c r="AM47" s="970"/>
      <c r="AN47" s="970"/>
      <c r="AO47" s="970"/>
      <c r="AP47" s="970"/>
      <c r="AQ47" s="970"/>
      <c r="AR47" s="970"/>
      <c r="AS47" s="970"/>
      <c r="AT47" s="970"/>
      <c r="AU47" s="970"/>
      <c r="AV47" s="970"/>
      <c r="AW47" s="970"/>
      <c r="AX47" s="970"/>
      <c r="AY47" s="970"/>
      <c r="AZ47" s="1041"/>
      <c r="BA47" s="1041"/>
      <c r="BB47" s="1041"/>
      <c r="BC47" s="1041"/>
      <c r="BD47" s="1041"/>
      <c r="BE47" s="1025"/>
      <c r="BF47" s="1025"/>
      <c r="BG47" s="1025"/>
      <c r="BH47" s="1025"/>
      <c r="BI47" s="1026"/>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c r="A48" s="214">
        <v>21</v>
      </c>
      <c r="B48" s="1030"/>
      <c r="C48" s="1031"/>
      <c r="D48" s="1031"/>
      <c r="E48" s="1031"/>
      <c r="F48" s="1031"/>
      <c r="G48" s="1031"/>
      <c r="H48" s="1031"/>
      <c r="I48" s="1031"/>
      <c r="J48" s="1031"/>
      <c r="K48" s="1031"/>
      <c r="L48" s="1031"/>
      <c r="M48" s="1031"/>
      <c r="N48" s="1031"/>
      <c r="O48" s="1031"/>
      <c r="P48" s="1032"/>
      <c r="Q48" s="1042"/>
      <c r="R48" s="1043"/>
      <c r="S48" s="1043"/>
      <c r="T48" s="1043"/>
      <c r="U48" s="1043"/>
      <c r="V48" s="1043"/>
      <c r="W48" s="1043"/>
      <c r="X48" s="1043"/>
      <c r="Y48" s="1043"/>
      <c r="Z48" s="1043"/>
      <c r="AA48" s="1043"/>
      <c r="AB48" s="1043"/>
      <c r="AC48" s="1043"/>
      <c r="AD48" s="1043"/>
      <c r="AE48" s="1044"/>
      <c r="AF48" s="1036"/>
      <c r="AG48" s="1037"/>
      <c r="AH48" s="1037"/>
      <c r="AI48" s="1037"/>
      <c r="AJ48" s="1038"/>
      <c r="AK48" s="979"/>
      <c r="AL48" s="970"/>
      <c r="AM48" s="970"/>
      <c r="AN48" s="970"/>
      <c r="AO48" s="970"/>
      <c r="AP48" s="970"/>
      <c r="AQ48" s="970"/>
      <c r="AR48" s="970"/>
      <c r="AS48" s="970"/>
      <c r="AT48" s="970"/>
      <c r="AU48" s="970"/>
      <c r="AV48" s="970"/>
      <c r="AW48" s="970"/>
      <c r="AX48" s="970"/>
      <c r="AY48" s="970"/>
      <c r="AZ48" s="1041"/>
      <c r="BA48" s="1041"/>
      <c r="BB48" s="1041"/>
      <c r="BC48" s="1041"/>
      <c r="BD48" s="1041"/>
      <c r="BE48" s="1025"/>
      <c r="BF48" s="1025"/>
      <c r="BG48" s="1025"/>
      <c r="BH48" s="1025"/>
      <c r="BI48" s="1026"/>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c r="A49" s="214">
        <v>22</v>
      </c>
      <c r="B49" s="1030"/>
      <c r="C49" s="1031"/>
      <c r="D49" s="1031"/>
      <c r="E49" s="1031"/>
      <c r="F49" s="1031"/>
      <c r="G49" s="1031"/>
      <c r="H49" s="1031"/>
      <c r="I49" s="1031"/>
      <c r="J49" s="1031"/>
      <c r="K49" s="1031"/>
      <c r="L49" s="1031"/>
      <c r="M49" s="1031"/>
      <c r="N49" s="1031"/>
      <c r="O49" s="1031"/>
      <c r="P49" s="1032"/>
      <c r="Q49" s="1042"/>
      <c r="R49" s="1043"/>
      <c r="S49" s="1043"/>
      <c r="T49" s="1043"/>
      <c r="U49" s="1043"/>
      <c r="V49" s="1043"/>
      <c r="W49" s="1043"/>
      <c r="X49" s="1043"/>
      <c r="Y49" s="1043"/>
      <c r="Z49" s="1043"/>
      <c r="AA49" s="1043"/>
      <c r="AB49" s="1043"/>
      <c r="AC49" s="1043"/>
      <c r="AD49" s="1043"/>
      <c r="AE49" s="1044"/>
      <c r="AF49" s="1036"/>
      <c r="AG49" s="1037"/>
      <c r="AH49" s="1037"/>
      <c r="AI49" s="1037"/>
      <c r="AJ49" s="1038"/>
      <c r="AK49" s="979"/>
      <c r="AL49" s="970"/>
      <c r="AM49" s="970"/>
      <c r="AN49" s="970"/>
      <c r="AO49" s="970"/>
      <c r="AP49" s="970"/>
      <c r="AQ49" s="970"/>
      <c r="AR49" s="970"/>
      <c r="AS49" s="970"/>
      <c r="AT49" s="970"/>
      <c r="AU49" s="970"/>
      <c r="AV49" s="970"/>
      <c r="AW49" s="970"/>
      <c r="AX49" s="970"/>
      <c r="AY49" s="970"/>
      <c r="AZ49" s="1041"/>
      <c r="BA49" s="1041"/>
      <c r="BB49" s="1041"/>
      <c r="BC49" s="1041"/>
      <c r="BD49" s="1041"/>
      <c r="BE49" s="1025"/>
      <c r="BF49" s="1025"/>
      <c r="BG49" s="1025"/>
      <c r="BH49" s="1025"/>
      <c r="BI49" s="1026"/>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c r="A50" s="214">
        <v>23</v>
      </c>
      <c r="B50" s="1030"/>
      <c r="C50" s="1031"/>
      <c r="D50" s="1031"/>
      <c r="E50" s="1031"/>
      <c r="F50" s="1031"/>
      <c r="G50" s="1031"/>
      <c r="H50" s="1031"/>
      <c r="I50" s="1031"/>
      <c r="J50" s="1031"/>
      <c r="K50" s="1031"/>
      <c r="L50" s="1031"/>
      <c r="M50" s="1031"/>
      <c r="N50" s="1031"/>
      <c r="O50" s="1031"/>
      <c r="P50" s="1032"/>
      <c r="Q50" s="1033"/>
      <c r="R50" s="1034"/>
      <c r="S50" s="1034"/>
      <c r="T50" s="1034"/>
      <c r="U50" s="1034"/>
      <c r="V50" s="1034"/>
      <c r="W50" s="1034"/>
      <c r="X50" s="1034"/>
      <c r="Y50" s="1034"/>
      <c r="Z50" s="1034"/>
      <c r="AA50" s="1034"/>
      <c r="AB50" s="1034"/>
      <c r="AC50" s="1034"/>
      <c r="AD50" s="1034"/>
      <c r="AE50" s="1035"/>
      <c r="AF50" s="1036"/>
      <c r="AG50" s="1037"/>
      <c r="AH50" s="1037"/>
      <c r="AI50" s="1037"/>
      <c r="AJ50" s="1038"/>
      <c r="AK50" s="1039"/>
      <c r="AL50" s="1034"/>
      <c r="AM50" s="1034"/>
      <c r="AN50" s="1034"/>
      <c r="AO50" s="1034"/>
      <c r="AP50" s="1034"/>
      <c r="AQ50" s="1034"/>
      <c r="AR50" s="1034"/>
      <c r="AS50" s="1034"/>
      <c r="AT50" s="1034"/>
      <c r="AU50" s="1034"/>
      <c r="AV50" s="1034"/>
      <c r="AW50" s="1034"/>
      <c r="AX50" s="1034"/>
      <c r="AY50" s="1034"/>
      <c r="AZ50" s="1040"/>
      <c r="BA50" s="1040"/>
      <c r="BB50" s="1040"/>
      <c r="BC50" s="1040"/>
      <c r="BD50" s="1040"/>
      <c r="BE50" s="1025"/>
      <c r="BF50" s="1025"/>
      <c r="BG50" s="1025"/>
      <c r="BH50" s="1025"/>
      <c r="BI50" s="1026"/>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c r="A51" s="214">
        <v>24</v>
      </c>
      <c r="B51" s="1030"/>
      <c r="C51" s="1031"/>
      <c r="D51" s="1031"/>
      <c r="E51" s="1031"/>
      <c r="F51" s="1031"/>
      <c r="G51" s="1031"/>
      <c r="H51" s="1031"/>
      <c r="I51" s="1031"/>
      <c r="J51" s="1031"/>
      <c r="K51" s="1031"/>
      <c r="L51" s="1031"/>
      <c r="M51" s="1031"/>
      <c r="N51" s="1031"/>
      <c r="O51" s="1031"/>
      <c r="P51" s="1032"/>
      <c r="Q51" s="1033"/>
      <c r="R51" s="1034"/>
      <c r="S51" s="1034"/>
      <c r="T51" s="1034"/>
      <c r="U51" s="1034"/>
      <c r="V51" s="1034"/>
      <c r="W51" s="1034"/>
      <c r="X51" s="1034"/>
      <c r="Y51" s="1034"/>
      <c r="Z51" s="1034"/>
      <c r="AA51" s="1034"/>
      <c r="AB51" s="1034"/>
      <c r="AC51" s="1034"/>
      <c r="AD51" s="1034"/>
      <c r="AE51" s="1035"/>
      <c r="AF51" s="1036"/>
      <c r="AG51" s="1037"/>
      <c r="AH51" s="1037"/>
      <c r="AI51" s="1037"/>
      <c r="AJ51" s="1038"/>
      <c r="AK51" s="1039"/>
      <c r="AL51" s="1034"/>
      <c r="AM51" s="1034"/>
      <c r="AN51" s="1034"/>
      <c r="AO51" s="1034"/>
      <c r="AP51" s="1034"/>
      <c r="AQ51" s="1034"/>
      <c r="AR51" s="1034"/>
      <c r="AS51" s="1034"/>
      <c r="AT51" s="1034"/>
      <c r="AU51" s="1034"/>
      <c r="AV51" s="1034"/>
      <c r="AW51" s="1034"/>
      <c r="AX51" s="1034"/>
      <c r="AY51" s="1034"/>
      <c r="AZ51" s="1040"/>
      <c r="BA51" s="1040"/>
      <c r="BB51" s="1040"/>
      <c r="BC51" s="1040"/>
      <c r="BD51" s="1040"/>
      <c r="BE51" s="1025"/>
      <c r="BF51" s="1025"/>
      <c r="BG51" s="1025"/>
      <c r="BH51" s="1025"/>
      <c r="BI51" s="1026"/>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c r="A52" s="214">
        <v>25</v>
      </c>
      <c r="B52" s="1030"/>
      <c r="C52" s="1031"/>
      <c r="D52" s="1031"/>
      <c r="E52" s="1031"/>
      <c r="F52" s="1031"/>
      <c r="G52" s="1031"/>
      <c r="H52" s="1031"/>
      <c r="I52" s="1031"/>
      <c r="J52" s="1031"/>
      <c r="K52" s="1031"/>
      <c r="L52" s="1031"/>
      <c r="M52" s="1031"/>
      <c r="N52" s="1031"/>
      <c r="O52" s="1031"/>
      <c r="P52" s="1032"/>
      <c r="Q52" s="1033"/>
      <c r="R52" s="1034"/>
      <c r="S52" s="1034"/>
      <c r="T52" s="1034"/>
      <c r="U52" s="1034"/>
      <c r="V52" s="1034"/>
      <c r="W52" s="1034"/>
      <c r="X52" s="1034"/>
      <c r="Y52" s="1034"/>
      <c r="Z52" s="1034"/>
      <c r="AA52" s="1034"/>
      <c r="AB52" s="1034"/>
      <c r="AC52" s="1034"/>
      <c r="AD52" s="1034"/>
      <c r="AE52" s="1035"/>
      <c r="AF52" s="1036"/>
      <c r="AG52" s="1037"/>
      <c r="AH52" s="1037"/>
      <c r="AI52" s="1037"/>
      <c r="AJ52" s="1038"/>
      <c r="AK52" s="1039"/>
      <c r="AL52" s="1034"/>
      <c r="AM52" s="1034"/>
      <c r="AN52" s="1034"/>
      <c r="AO52" s="1034"/>
      <c r="AP52" s="1034"/>
      <c r="AQ52" s="1034"/>
      <c r="AR52" s="1034"/>
      <c r="AS52" s="1034"/>
      <c r="AT52" s="1034"/>
      <c r="AU52" s="1034"/>
      <c r="AV52" s="1034"/>
      <c r="AW52" s="1034"/>
      <c r="AX52" s="1034"/>
      <c r="AY52" s="1034"/>
      <c r="AZ52" s="1040"/>
      <c r="BA52" s="1040"/>
      <c r="BB52" s="1040"/>
      <c r="BC52" s="1040"/>
      <c r="BD52" s="1040"/>
      <c r="BE52" s="1025"/>
      <c r="BF52" s="1025"/>
      <c r="BG52" s="1025"/>
      <c r="BH52" s="1025"/>
      <c r="BI52" s="1026"/>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c r="A53" s="214">
        <v>26</v>
      </c>
      <c r="B53" s="1030"/>
      <c r="C53" s="1031"/>
      <c r="D53" s="1031"/>
      <c r="E53" s="1031"/>
      <c r="F53" s="1031"/>
      <c r="G53" s="1031"/>
      <c r="H53" s="1031"/>
      <c r="I53" s="1031"/>
      <c r="J53" s="1031"/>
      <c r="K53" s="1031"/>
      <c r="L53" s="1031"/>
      <c r="M53" s="1031"/>
      <c r="N53" s="1031"/>
      <c r="O53" s="1031"/>
      <c r="P53" s="1032"/>
      <c r="Q53" s="1033"/>
      <c r="R53" s="1034"/>
      <c r="S53" s="1034"/>
      <c r="T53" s="1034"/>
      <c r="U53" s="1034"/>
      <c r="V53" s="1034"/>
      <c r="W53" s="1034"/>
      <c r="X53" s="1034"/>
      <c r="Y53" s="1034"/>
      <c r="Z53" s="1034"/>
      <c r="AA53" s="1034"/>
      <c r="AB53" s="1034"/>
      <c r="AC53" s="1034"/>
      <c r="AD53" s="1034"/>
      <c r="AE53" s="1035"/>
      <c r="AF53" s="1036"/>
      <c r="AG53" s="1037"/>
      <c r="AH53" s="1037"/>
      <c r="AI53" s="1037"/>
      <c r="AJ53" s="1038"/>
      <c r="AK53" s="1039"/>
      <c r="AL53" s="1034"/>
      <c r="AM53" s="1034"/>
      <c r="AN53" s="1034"/>
      <c r="AO53" s="1034"/>
      <c r="AP53" s="1034"/>
      <c r="AQ53" s="1034"/>
      <c r="AR53" s="1034"/>
      <c r="AS53" s="1034"/>
      <c r="AT53" s="1034"/>
      <c r="AU53" s="1034"/>
      <c r="AV53" s="1034"/>
      <c r="AW53" s="1034"/>
      <c r="AX53" s="1034"/>
      <c r="AY53" s="1034"/>
      <c r="AZ53" s="1040"/>
      <c r="BA53" s="1040"/>
      <c r="BB53" s="1040"/>
      <c r="BC53" s="1040"/>
      <c r="BD53" s="1040"/>
      <c r="BE53" s="1025"/>
      <c r="BF53" s="1025"/>
      <c r="BG53" s="1025"/>
      <c r="BH53" s="1025"/>
      <c r="BI53" s="1026"/>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c r="A54" s="214">
        <v>27</v>
      </c>
      <c r="B54" s="1030"/>
      <c r="C54" s="1031"/>
      <c r="D54" s="1031"/>
      <c r="E54" s="1031"/>
      <c r="F54" s="1031"/>
      <c r="G54" s="1031"/>
      <c r="H54" s="1031"/>
      <c r="I54" s="1031"/>
      <c r="J54" s="1031"/>
      <c r="K54" s="1031"/>
      <c r="L54" s="1031"/>
      <c r="M54" s="1031"/>
      <c r="N54" s="1031"/>
      <c r="O54" s="1031"/>
      <c r="P54" s="1032"/>
      <c r="Q54" s="1033"/>
      <c r="R54" s="1034"/>
      <c r="S54" s="1034"/>
      <c r="T54" s="1034"/>
      <c r="U54" s="1034"/>
      <c r="V54" s="1034"/>
      <c r="W54" s="1034"/>
      <c r="X54" s="1034"/>
      <c r="Y54" s="1034"/>
      <c r="Z54" s="1034"/>
      <c r="AA54" s="1034"/>
      <c r="AB54" s="1034"/>
      <c r="AC54" s="1034"/>
      <c r="AD54" s="1034"/>
      <c r="AE54" s="1035"/>
      <c r="AF54" s="1036"/>
      <c r="AG54" s="1037"/>
      <c r="AH54" s="1037"/>
      <c r="AI54" s="1037"/>
      <c r="AJ54" s="1038"/>
      <c r="AK54" s="1039"/>
      <c r="AL54" s="1034"/>
      <c r="AM54" s="1034"/>
      <c r="AN54" s="1034"/>
      <c r="AO54" s="1034"/>
      <c r="AP54" s="1034"/>
      <c r="AQ54" s="1034"/>
      <c r="AR54" s="1034"/>
      <c r="AS54" s="1034"/>
      <c r="AT54" s="1034"/>
      <c r="AU54" s="1034"/>
      <c r="AV54" s="1034"/>
      <c r="AW54" s="1034"/>
      <c r="AX54" s="1034"/>
      <c r="AY54" s="1034"/>
      <c r="AZ54" s="1040"/>
      <c r="BA54" s="1040"/>
      <c r="BB54" s="1040"/>
      <c r="BC54" s="1040"/>
      <c r="BD54" s="1040"/>
      <c r="BE54" s="1025"/>
      <c r="BF54" s="1025"/>
      <c r="BG54" s="1025"/>
      <c r="BH54" s="1025"/>
      <c r="BI54" s="1026"/>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c r="A55" s="214">
        <v>28</v>
      </c>
      <c r="B55" s="1030"/>
      <c r="C55" s="1031"/>
      <c r="D55" s="1031"/>
      <c r="E55" s="1031"/>
      <c r="F55" s="1031"/>
      <c r="G55" s="1031"/>
      <c r="H55" s="1031"/>
      <c r="I55" s="1031"/>
      <c r="J55" s="1031"/>
      <c r="K55" s="1031"/>
      <c r="L55" s="1031"/>
      <c r="M55" s="1031"/>
      <c r="N55" s="1031"/>
      <c r="O55" s="1031"/>
      <c r="P55" s="1032"/>
      <c r="Q55" s="1033"/>
      <c r="R55" s="1034"/>
      <c r="S55" s="1034"/>
      <c r="T55" s="1034"/>
      <c r="U55" s="1034"/>
      <c r="V55" s="1034"/>
      <c r="W55" s="1034"/>
      <c r="X55" s="1034"/>
      <c r="Y55" s="1034"/>
      <c r="Z55" s="1034"/>
      <c r="AA55" s="1034"/>
      <c r="AB55" s="1034"/>
      <c r="AC55" s="1034"/>
      <c r="AD55" s="1034"/>
      <c r="AE55" s="1035"/>
      <c r="AF55" s="1036"/>
      <c r="AG55" s="1037"/>
      <c r="AH55" s="1037"/>
      <c r="AI55" s="1037"/>
      <c r="AJ55" s="1038"/>
      <c r="AK55" s="1039"/>
      <c r="AL55" s="1034"/>
      <c r="AM55" s="1034"/>
      <c r="AN55" s="1034"/>
      <c r="AO55" s="1034"/>
      <c r="AP55" s="1034"/>
      <c r="AQ55" s="1034"/>
      <c r="AR55" s="1034"/>
      <c r="AS55" s="1034"/>
      <c r="AT55" s="1034"/>
      <c r="AU55" s="1034"/>
      <c r="AV55" s="1034"/>
      <c r="AW55" s="1034"/>
      <c r="AX55" s="1034"/>
      <c r="AY55" s="1034"/>
      <c r="AZ55" s="1040"/>
      <c r="BA55" s="1040"/>
      <c r="BB55" s="1040"/>
      <c r="BC55" s="1040"/>
      <c r="BD55" s="1040"/>
      <c r="BE55" s="1025"/>
      <c r="BF55" s="1025"/>
      <c r="BG55" s="1025"/>
      <c r="BH55" s="1025"/>
      <c r="BI55" s="1026"/>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c r="A56" s="214">
        <v>29</v>
      </c>
      <c r="B56" s="1030"/>
      <c r="C56" s="1031"/>
      <c r="D56" s="1031"/>
      <c r="E56" s="1031"/>
      <c r="F56" s="1031"/>
      <c r="G56" s="1031"/>
      <c r="H56" s="1031"/>
      <c r="I56" s="1031"/>
      <c r="J56" s="1031"/>
      <c r="K56" s="1031"/>
      <c r="L56" s="1031"/>
      <c r="M56" s="1031"/>
      <c r="N56" s="1031"/>
      <c r="O56" s="1031"/>
      <c r="P56" s="1032"/>
      <c r="Q56" s="1033"/>
      <c r="R56" s="1034"/>
      <c r="S56" s="1034"/>
      <c r="T56" s="1034"/>
      <c r="U56" s="1034"/>
      <c r="V56" s="1034"/>
      <c r="W56" s="1034"/>
      <c r="X56" s="1034"/>
      <c r="Y56" s="1034"/>
      <c r="Z56" s="1034"/>
      <c r="AA56" s="1034"/>
      <c r="AB56" s="1034"/>
      <c r="AC56" s="1034"/>
      <c r="AD56" s="1034"/>
      <c r="AE56" s="1035"/>
      <c r="AF56" s="1036"/>
      <c r="AG56" s="1037"/>
      <c r="AH56" s="1037"/>
      <c r="AI56" s="1037"/>
      <c r="AJ56" s="1038"/>
      <c r="AK56" s="1039"/>
      <c r="AL56" s="1034"/>
      <c r="AM56" s="1034"/>
      <c r="AN56" s="1034"/>
      <c r="AO56" s="1034"/>
      <c r="AP56" s="1034"/>
      <c r="AQ56" s="1034"/>
      <c r="AR56" s="1034"/>
      <c r="AS56" s="1034"/>
      <c r="AT56" s="1034"/>
      <c r="AU56" s="1034"/>
      <c r="AV56" s="1034"/>
      <c r="AW56" s="1034"/>
      <c r="AX56" s="1034"/>
      <c r="AY56" s="1034"/>
      <c r="AZ56" s="1040"/>
      <c r="BA56" s="1040"/>
      <c r="BB56" s="1040"/>
      <c r="BC56" s="1040"/>
      <c r="BD56" s="1040"/>
      <c r="BE56" s="1025"/>
      <c r="BF56" s="1025"/>
      <c r="BG56" s="1025"/>
      <c r="BH56" s="1025"/>
      <c r="BI56" s="1026"/>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c r="A57" s="214">
        <v>30</v>
      </c>
      <c r="B57" s="1030"/>
      <c r="C57" s="1031"/>
      <c r="D57" s="1031"/>
      <c r="E57" s="1031"/>
      <c r="F57" s="1031"/>
      <c r="G57" s="1031"/>
      <c r="H57" s="1031"/>
      <c r="I57" s="1031"/>
      <c r="J57" s="1031"/>
      <c r="K57" s="1031"/>
      <c r="L57" s="1031"/>
      <c r="M57" s="1031"/>
      <c r="N57" s="1031"/>
      <c r="O57" s="1031"/>
      <c r="P57" s="1032"/>
      <c r="Q57" s="1033"/>
      <c r="R57" s="1034"/>
      <c r="S57" s="1034"/>
      <c r="T57" s="1034"/>
      <c r="U57" s="1034"/>
      <c r="V57" s="1034"/>
      <c r="W57" s="1034"/>
      <c r="X57" s="1034"/>
      <c r="Y57" s="1034"/>
      <c r="Z57" s="1034"/>
      <c r="AA57" s="1034"/>
      <c r="AB57" s="1034"/>
      <c r="AC57" s="1034"/>
      <c r="AD57" s="1034"/>
      <c r="AE57" s="1035"/>
      <c r="AF57" s="1036"/>
      <c r="AG57" s="1037"/>
      <c r="AH57" s="1037"/>
      <c r="AI57" s="1037"/>
      <c r="AJ57" s="1038"/>
      <c r="AK57" s="1039"/>
      <c r="AL57" s="1034"/>
      <c r="AM57" s="1034"/>
      <c r="AN57" s="1034"/>
      <c r="AO57" s="1034"/>
      <c r="AP57" s="1034"/>
      <c r="AQ57" s="1034"/>
      <c r="AR57" s="1034"/>
      <c r="AS57" s="1034"/>
      <c r="AT57" s="1034"/>
      <c r="AU57" s="1034"/>
      <c r="AV57" s="1034"/>
      <c r="AW57" s="1034"/>
      <c r="AX57" s="1034"/>
      <c r="AY57" s="1034"/>
      <c r="AZ57" s="1040"/>
      <c r="BA57" s="1040"/>
      <c r="BB57" s="1040"/>
      <c r="BC57" s="1040"/>
      <c r="BD57" s="1040"/>
      <c r="BE57" s="1025"/>
      <c r="BF57" s="1025"/>
      <c r="BG57" s="1025"/>
      <c r="BH57" s="1025"/>
      <c r="BI57" s="1026"/>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c r="A58" s="214">
        <v>31</v>
      </c>
      <c r="B58" s="1030"/>
      <c r="C58" s="1031"/>
      <c r="D58" s="1031"/>
      <c r="E58" s="1031"/>
      <c r="F58" s="1031"/>
      <c r="G58" s="1031"/>
      <c r="H58" s="1031"/>
      <c r="I58" s="1031"/>
      <c r="J58" s="1031"/>
      <c r="K58" s="1031"/>
      <c r="L58" s="1031"/>
      <c r="M58" s="1031"/>
      <c r="N58" s="1031"/>
      <c r="O58" s="1031"/>
      <c r="P58" s="1032"/>
      <c r="Q58" s="1033"/>
      <c r="R58" s="1034"/>
      <c r="S58" s="1034"/>
      <c r="T58" s="1034"/>
      <c r="U58" s="1034"/>
      <c r="V58" s="1034"/>
      <c r="W58" s="1034"/>
      <c r="X58" s="1034"/>
      <c r="Y58" s="1034"/>
      <c r="Z58" s="1034"/>
      <c r="AA58" s="1034"/>
      <c r="AB58" s="1034"/>
      <c r="AC58" s="1034"/>
      <c r="AD58" s="1034"/>
      <c r="AE58" s="1035"/>
      <c r="AF58" s="1036"/>
      <c r="AG58" s="1037"/>
      <c r="AH58" s="1037"/>
      <c r="AI58" s="1037"/>
      <c r="AJ58" s="1038"/>
      <c r="AK58" s="1039"/>
      <c r="AL58" s="1034"/>
      <c r="AM58" s="1034"/>
      <c r="AN58" s="1034"/>
      <c r="AO58" s="1034"/>
      <c r="AP58" s="1034"/>
      <c r="AQ58" s="1034"/>
      <c r="AR58" s="1034"/>
      <c r="AS58" s="1034"/>
      <c r="AT58" s="1034"/>
      <c r="AU58" s="1034"/>
      <c r="AV58" s="1034"/>
      <c r="AW58" s="1034"/>
      <c r="AX58" s="1034"/>
      <c r="AY58" s="1034"/>
      <c r="AZ58" s="1040"/>
      <c r="BA58" s="1040"/>
      <c r="BB58" s="1040"/>
      <c r="BC58" s="1040"/>
      <c r="BD58" s="1040"/>
      <c r="BE58" s="1025"/>
      <c r="BF58" s="1025"/>
      <c r="BG58" s="1025"/>
      <c r="BH58" s="1025"/>
      <c r="BI58" s="1026"/>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c r="A59" s="214">
        <v>32</v>
      </c>
      <c r="B59" s="1030"/>
      <c r="C59" s="1031"/>
      <c r="D59" s="1031"/>
      <c r="E59" s="1031"/>
      <c r="F59" s="1031"/>
      <c r="G59" s="1031"/>
      <c r="H59" s="1031"/>
      <c r="I59" s="1031"/>
      <c r="J59" s="1031"/>
      <c r="K59" s="1031"/>
      <c r="L59" s="1031"/>
      <c r="M59" s="1031"/>
      <c r="N59" s="1031"/>
      <c r="O59" s="1031"/>
      <c r="P59" s="1032"/>
      <c r="Q59" s="1033"/>
      <c r="R59" s="1034"/>
      <c r="S59" s="1034"/>
      <c r="T59" s="1034"/>
      <c r="U59" s="1034"/>
      <c r="V59" s="1034"/>
      <c r="W59" s="1034"/>
      <c r="X59" s="1034"/>
      <c r="Y59" s="1034"/>
      <c r="Z59" s="1034"/>
      <c r="AA59" s="1034"/>
      <c r="AB59" s="1034"/>
      <c r="AC59" s="1034"/>
      <c r="AD59" s="1034"/>
      <c r="AE59" s="1035"/>
      <c r="AF59" s="1036"/>
      <c r="AG59" s="1037"/>
      <c r="AH59" s="1037"/>
      <c r="AI59" s="1037"/>
      <c r="AJ59" s="1038"/>
      <c r="AK59" s="1039"/>
      <c r="AL59" s="1034"/>
      <c r="AM59" s="1034"/>
      <c r="AN59" s="1034"/>
      <c r="AO59" s="1034"/>
      <c r="AP59" s="1034"/>
      <c r="AQ59" s="1034"/>
      <c r="AR59" s="1034"/>
      <c r="AS59" s="1034"/>
      <c r="AT59" s="1034"/>
      <c r="AU59" s="1034"/>
      <c r="AV59" s="1034"/>
      <c r="AW59" s="1034"/>
      <c r="AX59" s="1034"/>
      <c r="AY59" s="1034"/>
      <c r="AZ59" s="1040"/>
      <c r="BA59" s="1040"/>
      <c r="BB59" s="1040"/>
      <c r="BC59" s="1040"/>
      <c r="BD59" s="1040"/>
      <c r="BE59" s="1025"/>
      <c r="BF59" s="1025"/>
      <c r="BG59" s="1025"/>
      <c r="BH59" s="1025"/>
      <c r="BI59" s="1026"/>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c r="A60" s="214">
        <v>33</v>
      </c>
      <c r="B60" s="1030"/>
      <c r="C60" s="1031"/>
      <c r="D60" s="1031"/>
      <c r="E60" s="1031"/>
      <c r="F60" s="1031"/>
      <c r="G60" s="1031"/>
      <c r="H60" s="1031"/>
      <c r="I60" s="1031"/>
      <c r="J60" s="1031"/>
      <c r="K60" s="1031"/>
      <c r="L60" s="1031"/>
      <c r="M60" s="1031"/>
      <c r="N60" s="1031"/>
      <c r="O60" s="1031"/>
      <c r="P60" s="1032"/>
      <c r="Q60" s="1033"/>
      <c r="R60" s="1034"/>
      <c r="S60" s="1034"/>
      <c r="T60" s="1034"/>
      <c r="U60" s="1034"/>
      <c r="V60" s="1034"/>
      <c r="W60" s="1034"/>
      <c r="X60" s="1034"/>
      <c r="Y60" s="1034"/>
      <c r="Z60" s="1034"/>
      <c r="AA60" s="1034"/>
      <c r="AB60" s="1034"/>
      <c r="AC60" s="1034"/>
      <c r="AD60" s="1034"/>
      <c r="AE60" s="1035"/>
      <c r="AF60" s="1036"/>
      <c r="AG60" s="1037"/>
      <c r="AH60" s="1037"/>
      <c r="AI60" s="1037"/>
      <c r="AJ60" s="1038"/>
      <c r="AK60" s="1039"/>
      <c r="AL60" s="1034"/>
      <c r="AM60" s="1034"/>
      <c r="AN60" s="1034"/>
      <c r="AO60" s="1034"/>
      <c r="AP60" s="1034"/>
      <c r="AQ60" s="1034"/>
      <c r="AR60" s="1034"/>
      <c r="AS60" s="1034"/>
      <c r="AT60" s="1034"/>
      <c r="AU60" s="1034"/>
      <c r="AV60" s="1034"/>
      <c r="AW60" s="1034"/>
      <c r="AX60" s="1034"/>
      <c r="AY60" s="1034"/>
      <c r="AZ60" s="1040"/>
      <c r="BA60" s="1040"/>
      <c r="BB60" s="1040"/>
      <c r="BC60" s="1040"/>
      <c r="BD60" s="1040"/>
      <c r="BE60" s="1025"/>
      <c r="BF60" s="1025"/>
      <c r="BG60" s="1025"/>
      <c r="BH60" s="1025"/>
      <c r="BI60" s="1026"/>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c r="A61" s="214">
        <v>34</v>
      </c>
      <c r="B61" s="1030"/>
      <c r="C61" s="1031"/>
      <c r="D61" s="1031"/>
      <c r="E61" s="1031"/>
      <c r="F61" s="1031"/>
      <c r="G61" s="1031"/>
      <c r="H61" s="1031"/>
      <c r="I61" s="1031"/>
      <c r="J61" s="1031"/>
      <c r="K61" s="1031"/>
      <c r="L61" s="1031"/>
      <c r="M61" s="1031"/>
      <c r="N61" s="1031"/>
      <c r="O61" s="1031"/>
      <c r="P61" s="1032"/>
      <c r="Q61" s="1033"/>
      <c r="R61" s="1034"/>
      <c r="S61" s="1034"/>
      <c r="T61" s="1034"/>
      <c r="U61" s="1034"/>
      <c r="V61" s="1034"/>
      <c r="W61" s="1034"/>
      <c r="X61" s="1034"/>
      <c r="Y61" s="1034"/>
      <c r="Z61" s="1034"/>
      <c r="AA61" s="1034"/>
      <c r="AB61" s="1034"/>
      <c r="AC61" s="1034"/>
      <c r="AD61" s="1034"/>
      <c r="AE61" s="1035"/>
      <c r="AF61" s="1036"/>
      <c r="AG61" s="1037"/>
      <c r="AH61" s="1037"/>
      <c r="AI61" s="1037"/>
      <c r="AJ61" s="1038"/>
      <c r="AK61" s="1039"/>
      <c r="AL61" s="1034"/>
      <c r="AM61" s="1034"/>
      <c r="AN61" s="1034"/>
      <c r="AO61" s="1034"/>
      <c r="AP61" s="1034"/>
      <c r="AQ61" s="1034"/>
      <c r="AR61" s="1034"/>
      <c r="AS61" s="1034"/>
      <c r="AT61" s="1034"/>
      <c r="AU61" s="1034"/>
      <c r="AV61" s="1034"/>
      <c r="AW61" s="1034"/>
      <c r="AX61" s="1034"/>
      <c r="AY61" s="1034"/>
      <c r="AZ61" s="1040"/>
      <c r="BA61" s="1040"/>
      <c r="BB61" s="1040"/>
      <c r="BC61" s="1040"/>
      <c r="BD61" s="1040"/>
      <c r="BE61" s="1025"/>
      <c r="BF61" s="1025"/>
      <c r="BG61" s="1025"/>
      <c r="BH61" s="1025"/>
      <c r="BI61" s="1026"/>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c r="A62" s="214">
        <v>35</v>
      </c>
      <c r="B62" s="1030"/>
      <c r="C62" s="1031"/>
      <c r="D62" s="1031"/>
      <c r="E62" s="1031"/>
      <c r="F62" s="1031"/>
      <c r="G62" s="1031"/>
      <c r="H62" s="1031"/>
      <c r="I62" s="1031"/>
      <c r="J62" s="1031"/>
      <c r="K62" s="1031"/>
      <c r="L62" s="1031"/>
      <c r="M62" s="1031"/>
      <c r="N62" s="1031"/>
      <c r="O62" s="1031"/>
      <c r="P62" s="1032"/>
      <c r="Q62" s="1033"/>
      <c r="R62" s="1034"/>
      <c r="S62" s="1034"/>
      <c r="T62" s="1034"/>
      <c r="U62" s="1034"/>
      <c r="V62" s="1034"/>
      <c r="W62" s="1034"/>
      <c r="X62" s="1034"/>
      <c r="Y62" s="1034"/>
      <c r="Z62" s="1034"/>
      <c r="AA62" s="1034"/>
      <c r="AB62" s="1034"/>
      <c r="AC62" s="1034"/>
      <c r="AD62" s="1034"/>
      <c r="AE62" s="1035"/>
      <c r="AF62" s="1036"/>
      <c r="AG62" s="1037"/>
      <c r="AH62" s="1037"/>
      <c r="AI62" s="1037"/>
      <c r="AJ62" s="1038"/>
      <c r="AK62" s="1039"/>
      <c r="AL62" s="1034"/>
      <c r="AM62" s="1034"/>
      <c r="AN62" s="1034"/>
      <c r="AO62" s="1034"/>
      <c r="AP62" s="1034"/>
      <c r="AQ62" s="1034"/>
      <c r="AR62" s="1034"/>
      <c r="AS62" s="1034"/>
      <c r="AT62" s="1034"/>
      <c r="AU62" s="1034"/>
      <c r="AV62" s="1034"/>
      <c r="AW62" s="1034"/>
      <c r="AX62" s="1034"/>
      <c r="AY62" s="1034"/>
      <c r="AZ62" s="1040"/>
      <c r="BA62" s="1040"/>
      <c r="BB62" s="1040"/>
      <c r="BC62" s="1040"/>
      <c r="BD62" s="1040"/>
      <c r="BE62" s="1025"/>
      <c r="BF62" s="1025"/>
      <c r="BG62" s="1025"/>
      <c r="BH62" s="1025"/>
      <c r="BI62" s="1026"/>
      <c r="BJ62" s="1027" t="s">
        <v>393</v>
      </c>
      <c r="BK62" s="1028"/>
      <c r="BL62" s="1028"/>
      <c r="BM62" s="1028"/>
      <c r="BN62" s="1029"/>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c r="A63" s="217" t="s">
        <v>369</v>
      </c>
      <c r="B63" s="943" t="s">
        <v>394</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1"/>
      <c r="AF63" s="1022">
        <v>3487</v>
      </c>
      <c r="AG63" s="958"/>
      <c r="AH63" s="958"/>
      <c r="AI63" s="958"/>
      <c r="AJ63" s="1023"/>
      <c r="AK63" s="1024"/>
      <c r="AL63" s="962"/>
      <c r="AM63" s="962"/>
      <c r="AN63" s="962"/>
      <c r="AO63" s="962"/>
      <c r="AP63" s="958">
        <v>29407</v>
      </c>
      <c r="AQ63" s="958"/>
      <c r="AR63" s="958"/>
      <c r="AS63" s="958"/>
      <c r="AT63" s="958"/>
      <c r="AU63" s="958">
        <v>14651</v>
      </c>
      <c r="AV63" s="958"/>
      <c r="AW63" s="958"/>
      <c r="AX63" s="958"/>
      <c r="AY63" s="958"/>
      <c r="AZ63" s="1018"/>
      <c r="BA63" s="1018"/>
      <c r="BB63" s="1018"/>
      <c r="BC63" s="1018"/>
      <c r="BD63" s="1018"/>
      <c r="BE63" s="959"/>
      <c r="BF63" s="959"/>
      <c r="BG63" s="959"/>
      <c r="BH63" s="959"/>
      <c r="BI63" s="960"/>
      <c r="BJ63" s="1019" t="s">
        <v>114</v>
      </c>
      <c r="BK63" s="950"/>
      <c r="BL63" s="950"/>
      <c r="BM63" s="950"/>
      <c r="BN63" s="1020"/>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c r="A66" s="994" t="s">
        <v>396</v>
      </c>
      <c r="B66" s="995"/>
      <c r="C66" s="995"/>
      <c r="D66" s="995"/>
      <c r="E66" s="995"/>
      <c r="F66" s="995"/>
      <c r="G66" s="995"/>
      <c r="H66" s="995"/>
      <c r="I66" s="995"/>
      <c r="J66" s="995"/>
      <c r="K66" s="995"/>
      <c r="L66" s="995"/>
      <c r="M66" s="995"/>
      <c r="N66" s="995"/>
      <c r="O66" s="995"/>
      <c r="P66" s="996"/>
      <c r="Q66" s="1000" t="s">
        <v>373</v>
      </c>
      <c r="R66" s="1001"/>
      <c r="S66" s="1001"/>
      <c r="T66" s="1001"/>
      <c r="U66" s="1002"/>
      <c r="V66" s="1000" t="s">
        <v>374</v>
      </c>
      <c r="W66" s="1001"/>
      <c r="X66" s="1001"/>
      <c r="Y66" s="1001"/>
      <c r="Z66" s="1002"/>
      <c r="AA66" s="1000" t="s">
        <v>375</v>
      </c>
      <c r="AB66" s="1001"/>
      <c r="AC66" s="1001"/>
      <c r="AD66" s="1001"/>
      <c r="AE66" s="1002"/>
      <c r="AF66" s="1006" t="s">
        <v>376</v>
      </c>
      <c r="AG66" s="1007"/>
      <c r="AH66" s="1007"/>
      <c r="AI66" s="1007"/>
      <c r="AJ66" s="1008"/>
      <c r="AK66" s="1000" t="s">
        <v>377</v>
      </c>
      <c r="AL66" s="995"/>
      <c r="AM66" s="995"/>
      <c r="AN66" s="995"/>
      <c r="AO66" s="996"/>
      <c r="AP66" s="1000" t="s">
        <v>378</v>
      </c>
      <c r="AQ66" s="1001"/>
      <c r="AR66" s="1001"/>
      <c r="AS66" s="1001"/>
      <c r="AT66" s="1002"/>
      <c r="AU66" s="1000" t="s">
        <v>397</v>
      </c>
      <c r="AV66" s="1001"/>
      <c r="AW66" s="1001"/>
      <c r="AX66" s="1001"/>
      <c r="AY66" s="1002"/>
      <c r="AZ66" s="1000" t="s">
        <v>357</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c r="A68" s="211">
        <v>1</v>
      </c>
      <c r="B68" s="984" t="s">
        <v>550</v>
      </c>
      <c r="C68" s="985"/>
      <c r="D68" s="985"/>
      <c r="E68" s="985"/>
      <c r="F68" s="985"/>
      <c r="G68" s="985"/>
      <c r="H68" s="985"/>
      <c r="I68" s="985"/>
      <c r="J68" s="985"/>
      <c r="K68" s="985"/>
      <c r="L68" s="985"/>
      <c r="M68" s="985"/>
      <c r="N68" s="985"/>
      <c r="O68" s="985"/>
      <c r="P68" s="986"/>
      <c r="Q68" s="987"/>
      <c r="R68" s="981"/>
      <c r="S68" s="981"/>
      <c r="T68" s="981"/>
      <c r="U68" s="981"/>
      <c r="V68" s="981"/>
      <c r="W68" s="981"/>
      <c r="X68" s="981"/>
      <c r="Y68" s="981"/>
      <c r="Z68" s="981"/>
      <c r="AA68" s="981"/>
      <c r="AB68" s="981"/>
      <c r="AC68" s="981"/>
      <c r="AD68" s="981"/>
      <c r="AE68" s="981"/>
      <c r="AF68" s="981"/>
      <c r="AG68" s="981"/>
      <c r="AH68" s="981"/>
      <c r="AI68" s="981"/>
      <c r="AJ68" s="981"/>
      <c r="AK68" s="981"/>
      <c r="AL68" s="981"/>
      <c r="AM68" s="981"/>
      <c r="AN68" s="981"/>
      <c r="AO68" s="981"/>
      <c r="AP68" s="981"/>
      <c r="AQ68" s="981"/>
      <c r="AR68" s="981"/>
      <c r="AS68" s="981"/>
      <c r="AT68" s="981"/>
      <c r="AU68" s="981"/>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c r="A69" s="214">
        <v>2</v>
      </c>
      <c r="B69" s="973" t="s">
        <v>553</v>
      </c>
      <c r="C69" s="974"/>
      <c r="D69" s="974"/>
      <c r="E69" s="974"/>
      <c r="F69" s="974"/>
      <c r="G69" s="974"/>
      <c r="H69" s="974"/>
      <c r="I69" s="974"/>
      <c r="J69" s="974"/>
      <c r="K69" s="974"/>
      <c r="L69" s="974"/>
      <c r="M69" s="974"/>
      <c r="N69" s="974"/>
      <c r="O69" s="974"/>
      <c r="P69" s="975"/>
      <c r="Q69" s="976">
        <v>1573</v>
      </c>
      <c r="R69" s="970"/>
      <c r="S69" s="970"/>
      <c r="T69" s="970"/>
      <c r="U69" s="970"/>
      <c r="V69" s="970">
        <v>1494</v>
      </c>
      <c r="W69" s="970"/>
      <c r="X69" s="970"/>
      <c r="Y69" s="970"/>
      <c r="Z69" s="970"/>
      <c r="AA69" s="970">
        <v>79</v>
      </c>
      <c r="AB69" s="970"/>
      <c r="AC69" s="970"/>
      <c r="AD69" s="970"/>
      <c r="AE69" s="970"/>
      <c r="AF69" s="970" t="s">
        <v>560</v>
      </c>
      <c r="AG69" s="970"/>
      <c r="AH69" s="970"/>
      <c r="AI69" s="970"/>
      <c r="AJ69" s="970"/>
      <c r="AK69" s="970" t="s">
        <v>560</v>
      </c>
      <c r="AL69" s="970"/>
      <c r="AM69" s="970"/>
      <c r="AN69" s="970"/>
      <c r="AO69" s="970"/>
      <c r="AP69" s="970">
        <v>2828</v>
      </c>
      <c r="AQ69" s="970"/>
      <c r="AR69" s="970"/>
      <c r="AS69" s="970"/>
      <c r="AT69" s="970"/>
      <c r="AU69" s="970">
        <v>896</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c r="A70" s="214">
        <v>3</v>
      </c>
      <c r="B70" s="973" t="s">
        <v>554</v>
      </c>
      <c r="C70" s="974"/>
      <c r="D70" s="974"/>
      <c r="E70" s="974"/>
      <c r="F70" s="974"/>
      <c r="G70" s="974"/>
      <c r="H70" s="974"/>
      <c r="I70" s="974"/>
      <c r="J70" s="974"/>
      <c r="K70" s="974"/>
      <c r="L70" s="974"/>
      <c r="M70" s="974"/>
      <c r="N70" s="974"/>
      <c r="O70" s="974"/>
      <c r="P70" s="975"/>
      <c r="Q70" s="976">
        <v>563</v>
      </c>
      <c r="R70" s="970"/>
      <c r="S70" s="970"/>
      <c r="T70" s="970"/>
      <c r="U70" s="970"/>
      <c r="V70" s="970">
        <v>563</v>
      </c>
      <c r="W70" s="970"/>
      <c r="X70" s="970"/>
      <c r="Y70" s="970"/>
      <c r="Z70" s="970"/>
      <c r="AA70" s="970" t="s">
        <v>560</v>
      </c>
      <c r="AB70" s="970"/>
      <c r="AC70" s="970"/>
      <c r="AD70" s="970"/>
      <c r="AE70" s="970"/>
      <c r="AF70" s="970" t="s">
        <v>560</v>
      </c>
      <c r="AG70" s="970"/>
      <c r="AH70" s="970"/>
      <c r="AI70" s="970"/>
      <c r="AJ70" s="970"/>
      <c r="AK70" s="970" t="s">
        <v>560</v>
      </c>
      <c r="AL70" s="970"/>
      <c r="AM70" s="970"/>
      <c r="AN70" s="970"/>
      <c r="AO70" s="970"/>
      <c r="AP70" s="970" t="s">
        <v>560</v>
      </c>
      <c r="AQ70" s="970"/>
      <c r="AR70" s="970"/>
      <c r="AS70" s="970"/>
      <c r="AT70" s="970"/>
      <c r="AU70" s="970" t="s">
        <v>560</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c r="A71" s="214">
        <v>4</v>
      </c>
      <c r="B71" s="973" t="s">
        <v>551</v>
      </c>
      <c r="C71" s="974"/>
      <c r="D71" s="974"/>
      <c r="E71" s="974"/>
      <c r="F71" s="974"/>
      <c r="G71" s="974"/>
      <c r="H71" s="974"/>
      <c r="I71" s="974"/>
      <c r="J71" s="974"/>
      <c r="K71" s="974"/>
      <c r="L71" s="974"/>
      <c r="M71" s="974"/>
      <c r="N71" s="974"/>
      <c r="O71" s="974"/>
      <c r="P71" s="975"/>
      <c r="Q71" s="976">
        <v>1256</v>
      </c>
      <c r="R71" s="970"/>
      <c r="S71" s="970"/>
      <c r="T71" s="970"/>
      <c r="U71" s="970"/>
      <c r="V71" s="970">
        <v>1220</v>
      </c>
      <c r="W71" s="970"/>
      <c r="X71" s="970"/>
      <c r="Y71" s="970"/>
      <c r="Z71" s="970"/>
      <c r="AA71" s="970">
        <v>36</v>
      </c>
      <c r="AB71" s="970"/>
      <c r="AC71" s="970"/>
      <c r="AD71" s="970"/>
      <c r="AE71" s="970"/>
      <c r="AF71" s="970" t="s">
        <v>560</v>
      </c>
      <c r="AG71" s="970"/>
      <c r="AH71" s="970"/>
      <c r="AI71" s="970"/>
      <c r="AJ71" s="970"/>
      <c r="AK71" s="970" t="s">
        <v>560</v>
      </c>
      <c r="AL71" s="970"/>
      <c r="AM71" s="970"/>
      <c r="AN71" s="970"/>
      <c r="AO71" s="970"/>
      <c r="AP71" s="970">
        <v>419</v>
      </c>
      <c r="AQ71" s="970"/>
      <c r="AR71" s="970"/>
      <c r="AS71" s="970"/>
      <c r="AT71" s="970"/>
      <c r="AU71" s="970">
        <v>264</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c r="A72" s="214">
        <v>5</v>
      </c>
      <c r="B72" s="973" t="s">
        <v>552</v>
      </c>
      <c r="C72" s="974"/>
      <c r="D72" s="974"/>
      <c r="E72" s="974"/>
      <c r="F72" s="974"/>
      <c r="G72" s="974"/>
      <c r="H72" s="974"/>
      <c r="I72" s="974"/>
      <c r="J72" s="974"/>
      <c r="K72" s="974"/>
      <c r="L72" s="974"/>
      <c r="M72" s="974"/>
      <c r="N72" s="974"/>
      <c r="O72" s="974"/>
      <c r="P72" s="975"/>
      <c r="Q72" s="976"/>
      <c r="R72" s="970"/>
      <c r="S72" s="970"/>
      <c r="T72" s="970"/>
      <c r="U72" s="970"/>
      <c r="V72" s="970"/>
      <c r="W72" s="970"/>
      <c r="X72" s="970"/>
      <c r="Y72" s="970"/>
      <c r="Z72" s="970"/>
      <c r="AA72" s="970"/>
      <c r="AB72" s="970"/>
      <c r="AC72" s="970"/>
      <c r="AD72" s="970"/>
      <c r="AE72" s="970"/>
      <c r="AF72" s="970"/>
      <c r="AG72" s="970"/>
      <c r="AH72" s="970"/>
      <c r="AI72" s="970"/>
      <c r="AJ72" s="970"/>
      <c r="AK72" s="970"/>
      <c r="AL72" s="970"/>
      <c r="AM72" s="970"/>
      <c r="AN72" s="970"/>
      <c r="AO72" s="970"/>
      <c r="AP72" s="970"/>
      <c r="AQ72" s="970"/>
      <c r="AR72" s="970"/>
      <c r="AS72" s="970"/>
      <c r="AT72" s="970"/>
      <c r="AU72" s="970"/>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c r="A73" s="214">
        <v>6</v>
      </c>
      <c r="B73" s="973" t="s">
        <v>553</v>
      </c>
      <c r="C73" s="974"/>
      <c r="D73" s="974"/>
      <c r="E73" s="974"/>
      <c r="F73" s="974"/>
      <c r="G73" s="974"/>
      <c r="H73" s="974"/>
      <c r="I73" s="974"/>
      <c r="J73" s="974"/>
      <c r="K73" s="974"/>
      <c r="L73" s="974"/>
      <c r="M73" s="974"/>
      <c r="N73" s="974"/>
      <c r="O73" s="974"/>
      <c r="P73" s="975"/>
      <c r="Q73" s="976">
        <v>203818</v>
      </c>
      <c r="R73" s="970"/>
      <c r="S73" s="970"/>
      <c r="T73" s="970"/>
      <c r="U73" s="970"/>
      <c r="V73" s="970">
        <v>178257</v>
      </c>
      <c r="W73" s="970"/>
      <c r="X73" s="970"/>
      <c r="Y73" s="970"/>
      <c r="Z73" s="970"/>
      <c r="AA73" s="970">
        <v>25561</v>
      </c>
      <c r="AB73" s="970"/>
      <c r="AC73" s="970"/>
      <c r="AD73" s="970"/>
      <c r="AE73" s="970"/>
      <c r="AF73" s="970" t="s">
        <v>560</v>
      </c>
      <c r="AG73" s="970"/>
      <c r="AH73" s="970"/>
      <c r="AI73" s="970"/>
      <c r="AJ73" s="970"/>
      <c r="AK73" s="970" t="s">
        <v>560</v>
      </c>
      <c r="AL73" s="970"/>
      <c r="AM73" s="970"/>
      <c r="AN73" s="970"/>
      <c r="AO73" s="970"/>
      <c r="AP73" s="970" t="s">
        <v>560</v>
      </c>
      <c r="AQ73" s="970"/>
      <c r="AR73" s="970"/>
      <c r="AS73" s="970"/>
      <c r="AT73" s="970"/>
      <c r="AU73" s="970" t="s">
        <v>560</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c r="A74" s="214">
        <v>7</v>
      </c>
      <c r="B74" s="973" t="s">
        <v>555</v>
      </c>
      <c r="C74" s="974"/>
      <c r="D74" s="974"/>
      <c r="E74" s="974"/>
      <c r="F74" s="974"/>
      <c r="G74" s="974"/>
      <c r="H74" s="974"/>
      <c r="I74" s="974"/>
      <c r="J74" s="974"/>
      <c r="K74" s="974"/>
      <c r="L74" s="974"/>
      <c r="M74" s="974"/>
      <c r="N74" s="974"/>
      <c r="O74" s="974"/>
      <c r="P74" s="975"/>
      <c r="Q74" s="976">
        <v>8128</v>
      </c>
      <c r="R74" s="970"/>
      <c r="S74" s="970"/>
      <c r="T74" s="970"/>
      <c r="U74" s="970"/>
      <c r="V74" s="970">
        <v>7520</v>
      </c>
      <c r="W74" s="970"/>
      <c r="X74" s="970"/>
      <c r="Y74" s="970"/>
      <c r="Z74" s="970"/>
      <c r="AA74" s="970">
        <v>608</v>
      </c>
      <c r="AB74" s="970"/>
      <c r="AC74" s="970"/>
      <c r="AD74" s="970"/>
      <c r="AE74" s="970"/>
      <c r="AF74" s="970" t="s">
        <v>561</v>
      </c>
      <c r="AG74" s="970"/>
      <c r="AH74" s="970"/>
      <c r="AI74" s="970"/>
      <c r="AJ74" s="970"/>
      <c r="AK74" s="970" t="s">
        <v>560</v>
      </c>
      <c r="AL74" s="970"/>
      <c r="AM74" s="970"/>
      <c r="AN74" s="970"/>
      <c r="AO74" s="970"/>
      <c r="AP74" s="970" t="s">
        <v>560</v>
      </c>
      <c r="AQ74" s="970"/>
      <c r="AR74" s="970"/>
      <c r="AS74" s="970"/>
      <c r="AT74" s="970"/>
      <c r="AU74" s="970" t="s">
        <v>560</v>
      </c>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c r="A75" s="214">
        <v>8</v>
      </c>
      <c r="B75" s="973" t="s">
        <v>554</v>
      </c>
      <c r="C75" s="974"/>
      <c r="D75" s="974"/>
      <c r="E75" s="974"/>
      <c r="F75" s="974"/>
      <c r="G75" s="974"/>
      <c r="H75" s="974"/>
      <c r="I75" s="974"/>
      <c r="J75" s="974"/>
      <c r="K75" s="974"/>
      <c r="L75" s="974"/>
      <c r="M75" s="974"/>
      <c r="N75" s="974"/>
      <c r="O75" s="974"/>
      <c r="P75" s="975"/>
      <c r="Q75" s="977">
        <v>1094</v>
      </c>
      <c r="R75" s="978"/>
      <c r="S75" s="978"/>
      <c r="T75" s="978"/>
      <c r="U75" s="979"/>
      <c r="V75" s="980">
        <v>1012</v>
      </c>
      <c r="W75" s="978"/>
      <c r="X75" s="978"/>
      <c r="Y75" s="978"/>
      <c r="Z75" s="979"/>
      <c r="AA75" s="980">
        <v>82</v>
      </c>
      <c r="AB75" s="978"/>
      <c r="AC75" s="978"/>
      <c r="AD75" s="978"/>
      <c r="AE75" s="979"/>
      <c r="AF75" s="980" t="s">
        <v>560</v>
      </c>
      <c r="AG75" s="978"/>
      <c r="AH75" s="978"/>
      <c r="AI75" s="978"/>
      <c r="AJ75" s="979"/>
      <c r="AK75" s="980" t="s">
        <v>560</v>
      </c>
      <c r="AL75" s="978"/>
      <c r="AM75" s="978"/>
      <c r="AN75" s="978"/>
      <c r="AO75" s="979"/>
      <c r="AP75" s="980" t="s">
        <v>560</v>
      </c>
      <c r="AQ75" s="978"/>
      <c r="AR75" s="978"/>
      <c r="AS75" s="978"/>
      <c r="AT75" s="979"/>
      <c r="AU75" s="980" t="s">
        <v>560</v>
      </c>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c r="A76" s="214">
        <v>9</v>
      </c>
      <c r="B76" s="973" t="s">
        <v>556</v>
      </c>
      <c r="C76" s="974"/>
      <c r="D76" s="974"/>
      <c r="E76" s="974"/>
      <c r="F76" s="974"/>
      <c r="G76" s="974"/>
      <c r="H76" s="974"/>
      <c r="I76" s="974"/>
      <c r="J76" s="974"/>
      <c r="K76" s="974"/>
      <c r="L76" s="974"/>
      <c r="M76" s="974"/>
      <c r="N76" s="974"/>
      <c r="O76" s="974"/>
      <c r="P76" s="975"/>
      <c r="Q76" s="977">
        <v>8796</v>
      </c>
      <c r="R76" s="978"/>
      <c r="S76" s="978"/>
      <c r="T76" s="978"/>
      <c r="U76" s="979"/>
      <c r="V76" s="980">
        <v>7320</v>
      </c>
      <c r="W76" s="978"/>
      <c r="X76" s="978"/>
      <c r="Y76" s="978"/>
      <c r="Z76" s="979"/>
      <c r="AA76" s="980">
        <v>1476</v>
      </c>
      <c r="AB76" s="978"/>
      <c r="AC76" s="978"/>
      <c r="AD76" s="978"/>
      <c r="AE76" s="979"/>
      <c r="AF76" s="980" t="s">
        <v>560</v>
      </c>
      <c r="AG76" s="978"/>
      <c r="AH76" s="978"/>
      <c r="AI76" s="978"/>
      <c r="AJ76" s="979"/>
      <c r="AK76" s="980" t="s">
        <v>560</v>
      </c>
      <c r="AL76" s="978"/>
      <c r="AM76" s="978"/>
      <c r="AN76" s="978"/>
      <c r="AO76" s="979"/>
      <c r="AP76" s="980" t="s">
        <v>560</v>
      </c>
      <c r="AQ76" s="978"/>
      <c r="AR76" s="978"/>
      <c r="AS76" s="978"/>
      <c r="AT76" s="979"/>
      <c r="AU76" s="980" t="s">
        <v>560</v>
      </c>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c r="A77" s="214">
        <v>10</v>
      </c>
      <c r="B77" s="973" t="s">
        <v>557</v>
      </c>
      <c r="C77" s="974"/>
      <c r="D77" s="974"/>
      <c r="E77" s="974"/>
      <c r="F77" s="974"/>
      <c r="G77" s="974"/>
      <c r="H77" s="974"/>
      <c r="I77" s="974"/>
      <c r="J77" s="974"/>
      <c r="K77" s="974"/>
      <c r="L77" s="974"/>
      <c r="M77" s="974"/>
      <c r="N77" s="974"/>
      <c r="O77" s="974"/>
      <c r="P77" s="975"/>
      <c r="Q77" s="977">
        <v>182</v>
      </c>
      <c r="R77" s="978"/>
      <c r="S77" s="978"/>
      <c r="T77" s="978"/>
      <c r="U77" s="979"/>
      <c r="V77" s="980">
        <v>148</v>
      </c>
      <c r="W77" s="978"/>
      <c r="X77" s="978"/>
      <c r="Y77" s="978"/>
      <c r="Z77" s="979"/>
      <c r="AA77" s="980">
        <v>34</v>
      </c>
      <c r="AB77" s="978"/>
      <c r="AC77" s="978"/>
      <c r="AD77" s="978"/>
      <c r="AE77" s="979"/>
      <c r="AF77" s="980" t="s">
        <v>560</v>
      </c>
      <c r="AG77" s="978"/>
      <c r="AH77" s="978"/>
      <c r="AI77" s="978"/>
      <c r="AJ77" s="979"/>
      <c r="AK77" s="980" t="s">
        <v>560</v>
      </c>
      <c r="AL77" s="978"/>
      <c r="AM77" s="978"/>
      <c r="AN77" s="978"/>
      <c r="AO77" s="979"/>
      <c r="AP77" s="980" t="s">
        <v>560</v>
      </c>
      <c r="AQ77" s="978"/>
      <c r="AR77" s="978"/>
      <c r="AS77" s="978"/>
      <c r="AT77" s="979"/>
      <c r="AU77" s="980" t="s">
        <v>560</v>
      </c>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c r="A78" s="214">
        <v>11</v>
      </c>
      <c r="B78" s="973" t="s">
        <v>558</v>
      </c>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c r="A79" s="214">
        <v>12</v>
      </c>
      <c r="B79" s="973" t="s">
        <v>553</v>
      </c>
      <c r="C79" s="974"/>
      <c r="D79" s="974"/>
      <c r="E79" s="974"/>
      <c r="F79" s="974"/>
      <c r="G79" s="974"/>
      <c r="H79" s="974"/>
      <c r="I79" s="974"/>
      <c r="J79" s="974"/>
      <c r="K79" s="974"/>
      <c r="L79" s="974"/>
      <c r="M79" s="974"/>
      <c r="N79" s="974"/>
      <c r="O79" s="974"/>
      <c r="P79" s="975"/>
      <c r="Q79" s="976">
        <v>141</v>
      </c>
      <c r="R79" s="970"/>
      <c r="S79" s="970"/>
      <c r="T79" s="970"/>
      <c r="U79" s="970"/>
      <c r="V79" s="970">
        <v>138</v>
      </c>
      <c r="W79" s="970"/>
      <c r="X79" s="970"/>
      <c r="Y79" s="970"/>
      <c r="Z79" s="970"/>
      <c r="AA79" s="970">
        <v>3</v>
      </c>
      <c r="AB79" s="970"/>
      <c r="AC79" s="970"/>
      <c r="AD79" s="970"/>
      <c r="AE79" s="970"/>
      <c r="AF79" s="970" t="s">
        <v>560</v>
      </c>
      <c r="AG79" s="970"/>
      <c r="AH79" s="970"/>
      <c r="AI79" s="970"/>
      <c r="AJ79" s="970"/>
      <c r="AK79" s="970" t="s">
        <v>560</v>
      </c>
      <c r="AL79" s="970"/>
      <c r="AM79" s="970"/>
      <c r="AN79" s="970"/>
      <c r="AO79" s="970"/>
      <c r="AP79" s="970" t="s">
        <v>560</v>
      </c>
      <c r="AQ79" s="970"/>
      <c r="AR79" s="970"/>
      <c r="AS79" s="970"/>
      <c r="AT79" s="970"/>
      <c r="AU79" s="970" t="s">
        <v>560</v>
      </c>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c r="A80" s="214">
        <v>13</v>
      </c>
      <c r="B80" s="973" t="s">
        <v>559</v>
      </c>
      <c r="C80" s="974"/>
      <c r="D80" s="974"/>
      <c r="E80" s="974"/>
      <c r="F80" s="974"/>
      <c r="G80" s="974"/>
      <c r="H80" s="974"/>
      <c r="I80" s="974"/>
      <c r="J80" s="974"/>
      <c r="K80" s="974"/>
      <c r="L80" s="974"/>
      <c r="M80" s="974"/>
      <c r="N80" s="974"/>
      <c r="O80" s="974"/>
      <c r="P80" s="975"/>
      <c r="Q80" s="976">
        <v>146048</v>
      </c>
      <c r="R80" s="970"/>
      <c r="S80" s="970"/>
      <c r="T80" s="970"/>
      <c r="U80" s="970"/>
      <c r="V80" s="970">
        <v>144307</v>
      </c>
      <c r="W80" s="970"/>
      <c r="X80" s="970"/>
      <c r="Y80" s="970"/>
      <c r="Z80" s="970"/>
      <c r="AA80" s="970">
        <v>1741</v>
      </c>
      <c r="AB80" s="970"/>
      <c r="AC80" s="970"/>
      <c r="AD80" s="970"/>
      <c r="AE80" s="970"/>
      <c r="AF80" s="970" t="s">
        <v>560</v>
      </c>
      <c r="AG80" s="970"/>
      <c r="AH80" s="970"/>
      <c r="AI80" s="970"/>
      <c r="AJ80" s="970"/>
      <c r="AK80" s="970" t="s">
        <v>560</v>
      </c>
      <c r="AL80" s="970"/>
      <c r="AM80" s="970"/>
      <c r="AN80" s="970"/>
      <c r="AO80" s="970"/>
      <c r="AP80" s="970" t="s">
        <v>560</v>
      </c>
      <c r="AQ80" s="970"/>
      <c r="AR80" s="970"/>
      <c r="AS80" s="970"/>
      <c r="AT80" s="970"/>
      <c r="AU80" s="970" t="s">
        <v>560</v>
      </c>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c r="A88" s="217" t="s">
        <v>369</v>
      </c>
      <c r="B88" s="943" t="s">
        <v>398</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c r="AG88" s="958"/>
      <c r="AH88" s="958"/>
      <c r="AI88" s="958"/>
      <c r="AJ88" s="958"/>
      <c r="AK88" s="962"/>
      <c r="AL88" s="962"/>
      <c r="AM88" s="962"/>
      <c r="AN88" s="962"/>
      <c r="AO88" s="962"/>
      <c r="AP88" s="958">
        <v>3247</v>
      </c>
      <c r="AQ88" s="958"/>
      <c r="AR88" s="958"/>
      <c r="AS88" s="958"/>
      <c r="AT88" s="958"/>
      <c r="AU88" s="958">
        <v>1160</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43" t="s">
        <v>399</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412</v>
      </c>
      <c r="CS102" s="950"/>
      <c r="CT102" s="950"/>
      <c r="CU102" s="950"/>
      <c r="CV102" s="951"/>
      <c r="CW102" s="949">
        <v>267</v>
      </c>
      <c r="CX102" s="950"/>
      <c r="CY102" s="950"/>
      <c r="CZ102" s="950"/>
      <c r="DA102" s="951"/>
      <c r="DB102" s="949">
        <v>58</v>
      </c>
      <c r="DC102" s="950"/>
      <c r="DD102" s="950"/>
      <c r="DE102" s="950"/>
      <c r="DF102" s="951"/>
      <c r="DG102" s="949"/>
      <c r="DH102" s="950"/>
      <c r="DI102" s="950"/>
      <c r="DJ102" s="950"/>
      <c r="DK102" s="951"/>
      <c r="DL102" s="949"/>
      <c r="DM102" s="950"/>
      <c r="DN102" s="950"/>
      <c r="DO102" s="950"/>
      <c r="DP102" s="951"/>
      <c r="DQ102" s="949"/>
      <c r="DR102" s="950"/>
      <c r="DS102" s="950"/>
      <c r="DT102" s="950"/>
      <c r="DU102" s="951"/>
      <c r="DV102" s="932"/>
      <c r="DW102" s="933"/>
      <c r="DX102" s="933"/>
      <c r="DY102" s="933"/>
      <c r="DZ102" s="93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400</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401</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37" t="s">
        <v>404</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405</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c r="A109" s="892" t="s">
        <v>406</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407</v>
      </c>
      <c r="AB109" s="893"/>
      <c r="AC109" s="893"/>
      <c r="AD109" s="893"/>
      <c r="AE109" s="894"/>
      <c r="AF109" s="895" t="s">
        <v>289</v>
      </c>
      <c r="AG109" s="893"/>
      <c r="AH109" s="893"/>
      <c r="AI109" s="893"/>
      <c r="AJ109" s="894"/>
      <c r="AK109" s="895" t="s">
        <v>288</v>
      </c>
      <c r="AL109" s="893"/>
      <c r="AM109" s="893"/>
      <c r="AN109" s="893"/>
      <c r="AO109" s="894"/>
      <c r="AP109" s="895" t="s">
        <v>408</v>
      </c>
      <c r="AQ109" s="893"/>
      <c r="AR109" s="893"/>
      <c r="AS109" s="893"/>
      <c r="AT109" s="924"/>
      <c r="AU109" s="892" t="s">
        <v>406</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407</v>
      </c>
      <c r="BR109" s="893"/>
      <c r="BS109" s="893"/>
      <c r="BT109" s="893"/>
      <c r="BU109" s="894"/>
      <c r="BV109" s="895" t="s">
        <v>289</v>
      </c>
      <c r="BW109" s="893"/>
      <c r="BX109" s="893"/>
      <c r="BY109" s="893"/>
      <c r="BZ109" s="894"/>
      <c r="CA109" s="895" t="s">
        <v>288</v>
      </c>
      <c r="CB109" s="893"/>
      <c r="CC109" s="893"/>
      <c r="CD109" s="893"/>
      <c r="CE109" s="894"/>
      <c r="CF109" s="931" t="s">
        <v>408</v>
      </c>
      <c r="CG109" s="931"/>
      <c r="CH109" s="931"/>
      <c r="CI109" s="931"/>
      <c r="CJ109" s="931"/>
      <c r="CK109" s="895" t="s">
        <v>409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407</v>
      </c>
      <c r="DH109" s="893"/>
      <c r="DI109" s="893"/>
      <c r="DJ109" s="893"/>
      <c r="DK109" s="894"/>
      <c r="DL109" s="895" t="s">
        <v>289</v>
      </c>
      <c r="DM109" s="893"/>
      <c r="DN109" s="893"/>
      <c r="DO109" s="893"/>
      <c r="DP109" s="894"/>
      <c r="DQ109" s="895" t="s">
        <v>288</v>
      </c>
      <c r="DR109" s="893"/>
      <c r="DS109" s="893"/>
      <c r="DT109" s="893"/>
      <c r="DU109" s="894"/>
      <c r="DV109" s="895" t="s">
        <v>408</v>
      </c>
      <c r="DW109" s="893"/>
      <c r="DX109" s="893"/>
      <c r="DY109" s="893"/>
      <c r="DZ109" s="924"/>
    </row>
    <row r="110" spans="1:131" s="199" customFormat="1" ht="26.25" customHeight="1">
      <c r="A110" s="795" t="s">
        <v>410</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2529508</v>
      </c>
      <c r="AB110" s="886"/>
      <c r="AC110" s="886"/>
      <c r="AD110" s="886"/>
      <c r="AE110" s="887"/>
      <c r="AF110" s="888">
        <v>2428403</v>
      </c>
      <c r="AG110" s="886"/>
      <c r="AH110" s="886"/>
      <c r="AI110" s="886"/>
      <c r="AJ110" s="887"/>
      <c r="AK110" s="888">
        <v>2256184</v>
      </c>
      <c r="AL110" s="886"/>
      <c r="AM110" s="886"/>
      <c r="AN110" s="886"/>
      <c r="AO110" s="887"/>
      <c r="AP110" s="889">
        <v>22.4</v>
      </c>
      <c r="AQ110" s="890"/>
      <c r="AR110" s="890"/>
      <c r="AS110" s="890"/>
      <c r="AT110" s="891"/>
      <c r="AU110" s="925" t="s">
        <v>62</v>
      </c>
      <c r="AV110" s="926"/>
      <c r="AW110" s="926"/>
      <c r="AX110" s="926"/>
      <c r="AY110" s="926"/>
      <c r="AZ110" s="851" t="s">
        <v>411</v>
      </c>
      <c r="BA110" s="796"/>
      <c r="BB110" s="796"/>
      <c r="BC110" s="796"/>
      <c r="BD110" s="796"/>
      <c r="BE110" s="796"/>
      <c r="BF110" s="796"/>
      <c r="BG110" s="796"/>
      <c r="BH110" s="796"/>
      <c r="BI110" s="796"/>
      <c r="BJ110" s="796"/>
      <c r="BK110" s="796"/>
      <c r="BL110" s="796"/>
      <c r="BM110" s="796"/>
      <c r="BN110" s="796"/>
      <c r="BO110" s="796"/>
      <c r="BP110" s="797"/>
      <c r="BQ110" s="852">
        <v>29349047</v>
      </c>
      <c r="BR110" s="833"/>
      <c r="BS110" s="833"/>
      <c r="BT110" s="833"/>
      <c r="BU110" s="833"/>
      <c r="BV110" s="833">
        <v>30628745</v>
      </c>
      <c r="BW110" s="833"/>
      <c r="BX110" s="833"/>
      <c r="BY110" s="833"/>
      <c r="BZ110" s="833"/>
      <c r="CA110" s="833">
        <v>30233021</v>
      </c>
      <c r="CB110" s="833"/>
      <c r="CC110" s="833"/>
      <c r="CD110" s="833"/>
      <c r="CE110" s="833"/>
      <c r="CF110" s="857">
        <v>300.5</v>
      </c>
      <c r="CG110" s="858"/>
      <c r="CH110" s="858"/>
      <c r="CI110" s="858"/>
      <c r="CJ110" s="858"/>
      <c r="CK110" s="921" t="s">
        <v>412</v>
      </c>
      <c r="CL110" s="807"/>
      <c r="CM110" s="882" t="s">
        <v>413</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114</v>
      </c>
      <c r="DH110" s="833"/>
      <c r="DI110" s="833"/>
      <c r="DJ110" s="833"/>
      <c r="DK110" s="833"/>
      <c r="DL110" s="833" t="s">
        <v>114</v>
      </c>
      <c r="DM110" s="833"/>
      <c r="DN110" s="833"/>
      <c r="DO110" s="833"/>
      <c r="DP110" s="833"/>
      <c r="DQ110" s="833" t="s">
        <v>114</v>
      </c>
      <c r="DR110" s="833"/>
      <c r="DS110" s="833"/>
      <c r="DT110" s="833"/>
      <c r="DU110" s="833"/>
      <c r="DV110" s="834" t="s">
        <v>114</v>
      </c>
      <c r="DW110" s="834"/>
      <c r="DX110" s="834"/>
      <c r="DY110" s="834"/>
      <c r="DZ110" s="835"/>
    </row>
    <row r="111" spans="1:131" s="199" customFormat="1" ht="26.25" customHeight="1">
      <c r="A111" s="762" t="s">
        <v>414</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114</v>
      </c>
      <c r="AB111" s="914"/>
      <c r="AC111" s="914"/>
      <c r="AD111" s="914"/>
      <c r="AE111" s="915"/>
      <c r="AF111" s="916" t="s">
        <v>114</v>
      </c>
      <c r="AG111" s="914"/>
      <c r="AH111" s="914"/>
      <c r="AI111" s="914"/>
      <c r="AJ111" s="915"/>
      <c r="AK111" s="916" t="s">
        <v>114</v>
      </c>
      <c r="AL111" s="914"/>
      <c r="AM111" s="914"/>
      <c r="AN111" s="914"/>
      <c r="AO111" s="915"/>
      <c r="AP111" s="917" t="s">
        <v>114</v>
      </c>
      <c r="AQ111" s="918"/>
      <c r="AR111" s="918"/>
      <c r="AS111" s="918"/>
      <c r="AT111" s="919"/>
      <c r="AU111" s="927"/>
      <c r="AV111" s="928"/>
      <c r="AW111" s="928"/>
      <c r="AX111" s="928"/>
      <c r="AY111" s="928"/>
      <c r="AZ111" s="803" t="s">
        <v>415</v>
      </c>
      <c r="BA111" s="738"/>
      <c r="BB111" s="738"/>
      <c r="BC111" s="738"/>
      <c r="BD111" s="738"/>
      <c r="BE111" s="738"/>
      <c r="BF111" s="738"/>
      <c r="BG111" s="738"/>
      <c r="BH111" s="738"/>
      <c r="BI111" s="738"/>
      <c r="BJ111" s="738"/>
      <c r="BK111" s="738"/>
      <c r="BL111" s="738"/>
      <c r="BM111" s="738"/>
      <c r="BN111" s="738"/>
      <c r="BO111" s="738"/>
      <c r="BP111" s="739"/>
      <c r="BQ111" s="804">
        <v>779932</v>
      </c>
      <c r="BR111" s="805"/>
      <c r="BS111" s="805"/>
      <c r="BT111" s="805"/>
      <c r="BU111" s="805"/>
      <c r="BV111" s="805">
        <v>668393</v>
      </c>
      <c r="BW111" s="805"/>
      <c r="BX111" s="805"/>
      <c r="BY111" s="805"/>
      <c r="BZ111" s="805"/>
      <c r="CA111" s="805">
        <v>713405</v>
      </c>
      <c r="CB111" s="805"/>
      <c r="CC111" s="805"/>
      <c r="CD111" s="805"/>
      <c r="CE111" s="805"/>
      <c r="CF111" s="866">
        <v>7.1</v>
      </c>
      <c r="CG111" s="867"/>
      <c r="CH111" s="867"/>
      <c r="CI111" s="867"/>
      <c r="CJ111" s="867"/>
      <c r="CK111" s="922"/>
      <c r="CL111" s="809"/>
      <c r="CM111" s="812" t="s">
        <v>416</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114</v>
      </c>
      <c r="DH111" s="805"/>
      <c r="DI111" s="805"/>
      <c r="DJ111" s="805"/>
      <c r="DK111" s="805"/>
      <c r="DL111" s="805" t="s">
        <v>114</v>
      </c>
      <c r="DM111" s="805"/>
      <c r="DN111" s="805"/>
      <c r="DO111" s="805"/>
      <c r="DP111" s="805"/>
      <c r="DQ111" s="805" t="s">
        <v>114</v>
      </c>
      <c r="DR111" s="805"/>
      <c r="DS111" s="805"/>
      <c r="DT111" s="805"/>
      <c r="DU111" s="805"/>
      <c r="DV111" s="782" t="s">
        <v>114</v>
      </c>
      <c r="DW111" s="782"/>
      <c r="DX111" s="782"/>
      <c r="DY111" s="782"/>
      <c r="DZ111" s="783"/>
    </row>
    <row r="112" spans="1:131" s="199" customFormat="1" ht="26.25" customHeight="1">
      <c r="A112" s="907" t="s">
        <v>417</v>
      </c>
      <c r="B112" s="908"/>
      <c r="C112" s="738" t="s">
        <v>418</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114</v>
      </c>
      <c r="AB112" s="768"/>
      <c r="AC112" s="768"/>
      <c r="AD112" s="768"/>
      <c r="AE112" s="769"/>
      <c r="AF112" s="770" t="s">
        <v>114</v>
      </c>
      <c r="AG112" s="768"/>
      <c r="AH112" s="768"/>
      <c r="AI112" s="768"/>
      <c r="AJ112" s="769"/>
      <c r="AK112" s="770" t="s">
        <v>114</v>
      </c>
      <c r="AL112" s="768"/>
      <c r="AM112" s="768"/>
      <c r="AN112" s="768"/>
      <c r="AO112" s="769"/>
      <c r="AP112" s="815" t="s">
        <v>114</v>
      </c>
      <c r="AQ112" s="816"/>
      <c r="AR112" s="816"/>
      <c r="AS112" s="816"/>
      <c r="AT112" s="817"/>
      <c r="AU112" s="927"/>
      <c r="AV112" s="928"/>
      <c r="AW112" s="928"/>
      <c r="AX112" s="928"/>
      <c r="AY112" s="928"/>
      <c r="AZ112" s="803" t="s">
        <v>419</v>
      </c>
      <c r="BA112" s="738"/>
      <c r="BB112" s="738"/>
      <c r="BC112" s="738"/>
      <c r="BD112" s="738"/>
      <c r="BE112" s="738"/>
      <c r="BF112" s="738"/>
      <c r="BG112" s="738"/>
      <c r="BH112" s="738"/>
      <c r="BI112" s="738"/>
      <c r="BJ112" s="738"/>
      <c r="BK112" s="738"/>
      <c r="BL112" s="738"/>
      <c r="BM112" s="738"/>
      <c r="BN112" s="738"/>
      <c r="BO112" s="738"/>
      <c r="BP112" s="739"/>
      <c r="BQ112" s="804">
        <v>12338168</v>
      </c>
      <c r="BR112" s="805"/>
      <c r="BS112" s="805"/>
      <c r="BT112" s="805"/>
      <c r="BU112" s="805"/>
      <c r="BV112" s="805">
        <v>14694304</v>
      </c>
      <c r="BW112" s="805"/>
      <c r="BX112" s="805"/>
      <c r="BY112" s="805"/>
      <c r="BZ112" s="805"/>
      <c r="CA112" s="805">
        <v>14650756</v>
      </c>
      <c r="CB112" s="805"/>
      <c r="CC112" s="805"/>
      <c r="CD112" s="805"/>
      <c r="CE112" s="805"/>
      <c r="CF112" s="866">
        <v>145.6</v>
      </c>
      <c r="CG112" s="867"/>
      <c r="CH112" s="867"/>
      <c r="CI112" s="867"/>
      <c r="CJ112" s="867"/>
      <c r="CK112" s="922"/>
      <c r="CL112" s="809"/>
      <c r="CM112" s="812" t="s">
        <v>420</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114</v>
      </c>
      <c r="DH112" s="805"/>
      <c r="DI112" s="805"/>
      <c r="DJ112" s="805"/>
      <c r="DK112" s="805"/>
      <c r="DL112" s="805" t="s">
        <v>114</v>
      </c>
      <c r="DM112" s="805"/>
      <c r="DN112" s="805"/>
      <c r="DO112" s="805"/>
      <c r="DP112" s="805"/>
      <c r="DQ112" s="805" t="s">
        <v>114</v>
      </c>
      <c r="DR112" s="805"/>
      <c r="DS112" s="805"/>
      <c r="DT112" s="805"/>
      <c r="DU112" s="805"/>
      <c r="DV112" s="782" t="s">
        <v>114</v>
      </c>
      <c r="DW112" s="782"/>
      <c r="DX112" s="782"/>
      <c r="DY112" s="782"/>
      <c r="DZ112" s="783"/>
    </row>
    <row r="113" spans="1:130" s="199" customFormat="1" ht="26.25" customHeight="1">
      <c r="A113" s="909"/>
      <c r="B113" s="910"/>
      <c r="C113" s="738" t="s">
        <v>421</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1030638</v>
      </c>
      <c r="AB113" s="914"/>
      <c r="AC113" s="914"/>
      <c r="AD113" s="914"/>
      <c r="AE113" s="915"/>
      <c r="AF113" s="916">
        <v>1022301</v>
      </c>
      <c r="AG113" s="914"/>
      <c r="AH113" s="914"/>
      <c r="AI113" s="914"/>
      <c r="AJ113" s="915"/>
      <c r="AK113" s="916">
        <v>1064534</v>
      </c>
      <c r="AL113" s="914"/>
      <c r="AM113" s="914"/>
      <c r="AN113" s="914"/>
      <c r="AO113" s="915"/>
      <c r="AP113" s="917">
        <v>10.6</v>
      </c>
      <c r="AQ113" s="918"/>
      <c r="AR113" s="918"/>
      <c r="AS113" s="918"/>
      <c r="AT113" s="919"/>
      <c r="AU113" s="927"/>
      <c r="AV113" s="928"/>
      <c r="AW113" s="928"/>
      <c r="AX113" s="928"/>
      <c r="AY113" s="928"/>
      <c r="AZ113" s="803" t="s">
        <v>422</v>
      </c>
      <c r="BA113" s="738"/>
      <c r="BB113" s="738"/>
      <c r="BC113" s="738"/>
      <c r="BD113" s="738"/>
      <c r="BE113" s="738"/>
      <c r="BF113" s="738"/>
      <c r="BG113" s="738"/>
      <c r="BH113" s="738"/>
      <c r="BI113" s="738"/>
      <c r="BJ113" s="738"/>
      <c r="BK113" s="738"/>
      <c r="BL113" s="738"/>
      <c r="BM113" s="738"/>
      <c r="BN113" s="738"/>
      <c r="BO113" s="738"/>
      <c r="BP113" s="739"/>
      <c r="BQ113" s="804">
        <v>993700</v>
      </c>
      <c r="BR113" s="805"/>
      <c r="BS113" s="805"/>
      <c r="BT113" s="805"/>
      <c r="BU113" s="805"/>
      <c r="BV113" s="805">
        <v>1198117</v>
      </c>
      <c r="BW113" s="805"/>
      <c r="BX113" s="805"/>
      <c r="BY113" s="805"/>
      <c r="BZ113" s="805"/>
      <c r="CA113" s="805">
        <v>1159387</v>
      </c>
      <c r="CB113" s="805"/>
      <c r="CC113" s="805"/>
      <c r="CD113" s="805"/>
      <c r="CE113" s="805"/>
      <c r="CF113" s="866">
        <v>11.5</v>
      </c>
      <c r="CG113" s="867"/>
      <c r="CH113" s="867"/>
      <c r="CI113" s="867"/>
      <c r="CJ113" s="867"/>
      <c r="CK113" s="922"/>
      <c r="CL113" s="809"/>
      <c r="CM113" s="812" t="s">
        <v>423</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v>14773</v>
      </c>
      <c r="DH113" s="768"/>
      <c r="DI113" s="768"/>
      <c r="DJ113" s="768"/>
      <c r="DK113" s="769"/>
      <c r="DL113" s="770">
        <v>13213</v>
      </c>
      <c r="DM113" s="768"/>
      <c r="DN113" s="768"/>
      <c r="DO113" s="768"/>
      <c r="DP113" s="769"/>
      <c r="DQ113" s="770">
        <v>11653</v>
      </c>
      <c r="DR113" s="768"/>
      <c r="DS113" s="768"/>
      <c r="DT113" s="768"/>
      <c r="DU113" s="769"/>
      <c r="DV113" s="815">
        <v>0.1</v>
      </c>
      <c r="DW113" s="816"/>
      <c r="DX113" s="816"/>
      <c r="DY113" s="816"/>
      <c r="DZ113" s="817"/>
    </row>
    <row r="114" spans="1:130" s="199" customFormat="1" ht="26.25" customHeight="1">
      <c r="A114" s="909"/>
      <c r="B114" s="910"/>
      <c r="C114" s="738" t="s">
        <v>424</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68253</v>
      </c>
      <c r="AB114" s="768"/>
      <c r="AC114" s="768"/>
      <c r="AD114" s="768"/>
      <c r="AE114" s="769"/>
      <c r="AF114" s="770">
        <v>43632</v>
      </c>
      <c r="AG114" s="768"/>
      <c r="AH114" s="768"/>
      <c r="AI114" s="768"/>
      <c r="AJ114" s="769"/>
      <c r="AK114" s="770">
        <v>91139</v>
      </c>
      <c r="AL114" s="768"/>
      <c r="AM114" s="768"/>
      <c r="AN114" s="768"/>
      <c r="AO114" s="769"/>
      <c r="AP114" s="815">
        <v>0.9</v>
      </c>
      <c r="AQ114" s="816"/>
      <c r="AR114" s="816"/>
      <c r="AS114" s="816"/>
      <c r="AT114" s="817"/>
      <c r="AU114" s="927"/>
      <c r="AV114" s="928"/>
      <c r="AW114" s="928"/>
      <c r="AX114" s="928"/>
      <c r="AY114" s="928"/>
      <c r="AZ114" s="803" t="s">
        <v>425</v>
      </c>
      <c r="BA114" s="738"/>
      <c r="BB114" s="738"/>
      <c r="BC114" s="738"/>
      <c r="BD114" s="738"/>
      <c r="BE114" s="738"/>
      <c r="BF114" s="738"/>
      <c r="BG114" s="738"/>
      <c r="BH114" s="738"/>
      <c r="BI114" s="738"/>
      <c r="BJ114" s="738"/>
      <c r="BK114" s="738"/>
      <c r="BL114" s="738"/>
      <c r="BM114" s="738"/>
      <c r="BN114" s="738"/>
      <c r="BO114" s="738"/>
      <c r="BP114" s="739"/>
      <c r="BQ114" s="804">
        <v>1144278</v>
      </c>
      <c r="BR114" s="805"/>
      <c r="BS114" s="805"/>
      <c r="BT114" s="805"/>
      <c r="BU114" s="805"/>
      <c r="BV114" s="805">
        <v>919537</v>
      </c>
      <c r="BW114" s="805"/>
      <c r="BX114" s="805"/>
      <c r="BY114" s="805"/>
      <c r="BZ114" s="805"/>
      <c r="CA114" s="805">
        <v>851465</v>
      </c>
      <c r="CB114" s="805"/>
      <c r="CC114" s="805"/>
      <c r="CD114" s="805"/>
      <c r="CE114" s="805"/>
      <c r="CF114" s="866">
        <v>8.5</v>
      </c>
      <c r="CG114" s="867"/>
      <c r="CH114" s="867"/>
      <c r="CI114" s="867"/>
      <c r="CJ114" s="867"/>
      <c r="CK114" s="922"/>
      <c r="CL114" s="809"/>
      <c r="CM114" s="812" t="s">
        <v>426</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114</v>
      </c>
      <c r="DH114" s="768"/>
      <c r="DI114" s="768"/>
      <c r="DJ114" s="768"/>
      <c r="DK114" s="769"/>
      <c r="DL114" s="770" t="s">
        <v>114</v>
      </c>
      <c r="DM114" s="768"/>
      <c r="DN114" s="768"/>
      <c r="DO114" s="768"/>
      <c r="DP114" s="769"/>
      <c r="DQ114" s="770" t="s">
        <v>114</v>
      </c>
      <c r="DR114" s="768"/>
      <c r="DS114" s="768"/>
      <c r="DT114" s="768"/>
      <c r="DU114" s="769"/>
      <c r="DV114" s="815" t="s">
        <v>114</v>
      </c>
      <c r="DW114" s="816"/>
      <c r="DX114" s="816"/>
      <c r="DY114" s="816"/>
      <c r="DZ114" s="817"/>
    </row>
    <row r="115" spans="1:130" s="199" customFormat="1" ht="26.25" customHeight="1">
      <c r="A115" s="909"/>
      <c r="B115" s="910"/>
      <c r="C115" s="738" t="s">
        <v>427</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179863</v>
      </c>
      <c r="AB115" s="914"/>
      <c r="AC115" s="914"/>
      <c r="AD115" s="914"/>
      <c r="AE115" s="915"/>
      <c r="AF115" s="916">
        <v>116963</v>
      </c>
      <c r="AG115" s="914"/>
      <c r="AH115" s="914"/>
      <c r="AI115" s="914"/>
      <c r="AJ115" s="915"/>
      <c r="AK115" s="916">
        <v>99381</v>
      </c>
      <c r="AL115" s="914"/>
      <c r="AM115" s="914"/>
      <c r="AN115" s="914"/>
      <c r="AO115" s="915"/>
      <c r="AP115" s="917">
        <v>1</v>
      </c>
      <c r="AQ115" s="918"/>
      <c r="AR115" s="918"/>
      <c r="AS115" s="918"/>
      <c r="AT115" s="919"/>
      <c r="AU115" s="927"/>
      <c r="AV115" s="928"/>
      <c r="AW115" s="928"/>
      <c r="AX115" s="928"/>
      <c r="AY115" s="928"/>
      <c r="AZ115" s="803" t="s">
        <v>428</v>
      </c>
      <c r="BA115" s="738"/>
      <c r="BB115" s="738"/>
      <c r="BC115" s="738"/>
      <c r="BD115" s="738"/>
      <c r="BE115" s="738"/>
      <c r="BF115" s="738"/>
      <c r="BG115" s="738"/>
      <c r="BH115" s="738"/>
      <c r="BI115" s="738"/>
      <c r="BJ115" s="738"/>
      <c r="BK115" s="738"/>
      <c r="BL115" s="738"/>
      <c r="BM115" s="738"/>
      <c r="BN115" s="738"/>
      <c r="BO115" s="738"/>
      <c r="BP115" s="739"/>
      <c r="BQ115" s="804" t="s">
        <v>114</v>
      </c>
      <c r="BR115" s="805"/>
      <c r="BS115" s="805"/>
      <c r="BT115" s="805"/>
      <c r="BU115" s="805"/>
      <c r="BV115" s="805" t="s">
        <v>114</v>
      </c>
      <c r="BW115" s="805"/>
      <c r="BX115" s="805"/>
      <c r="BY115" s="805"/>
      <c r="BZ115" s="805"/>
      <c r="CA115" s="805">
        <v>28000</v>
      </c>
      <c r="CB115" s="805"/>
      <c r="CC115" s="805"/>
      <c r="CD115" s="805"/>
      <c r="CE115" s="805"/>
      <c r="CF115" s="866">
        <v>0.3</v>
      </c>
      <c r="CG115" s="867"/>
      <c r="CH115" s="867"/>
      <c r="CI115" s="867"/>
      <c r="CJ115" s="867"/>
      <c r="CK115" s="922"/>
      <c r="CL115" s="809"/>
      <c r="CM115" s="803" t="s">
        <v>429</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114</v>
      </c>
      <c r="DH115" s="768"/>
      <c r="DI115" s="768"/>
      <c r="DJ115" s="768"/>
      <c r="DK115" s="769"/>
      <c r="DL115" s="770" t="s">
        <v>114</v>
      </c>
      <c r="DM115" s="768"/>
      <c r="DN115" s="768"/>
      <c r="DO115" s="768"/>
      <c r="DP115" s="769"/>
      <c r="DQ115" s="770" t="s">
        <v>114</v>
      </c>
      <c r="DR115" s="768"/>
      <c r="DS115" s="768"/>
      <c r="DT115" s="768"/>
      <c r="DU115" s="769"/>
      <c r="DV115" s="815" t="s">
        <v>114</v>
      </c>
      <c r="DW115" s="816"/>
      <c r="DX115" s="816"/>
      <c r="DY115" s="816"/>
      <c r="DZ115" s="817"/>
    </row>
    <row r="116" spans="1:130" s="199" customFormat="1" ht="26.25" customHeight="1">
      <c r="A116" s="911"/>
      <c r="B116" s="912"/>
      <c r="C116" s="871" t="s">
        <v>430</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114</v>
      </c>
      <c r="AB116" s="768"/>
      <c r="AC116" s="768"/>
      <c r="AD116" s="768"/>
      <c r="AE116" s="769"/>
      <c r="AF116" s="770" t="s">
        <v>114</v>
      </c>
      <c r="AG116" s="768"/>
      <c r="AH116" s="768"/>
      <c r="AI116" s="768"/>
      <c r="AJ116" s="769"/>
      <c r="AK116" s="770" t="s">
        <v>114</v>
      </c>
      <c r="AL116" s="768"/>
      <c r="AM116" s="768"/>
      <c r="AN116" s="768"/>
      <c r="AO116" s="769"/>
      <c r="AP116" s="815" t="s">
        <v>114</v>
      </c>
      <c r="AQ116" s="816"/>
      <c r="AR116" s="816"/>
      <c r="AS116" s="816"/>
      <c r="AT116" s="817"/>
      <c r="AU116" s="927"/>
      <c r="AV116" s="928"/>
      <c r="AW116" s="928"/>
      <c r="AX116" s="928"/>
      <c r="AY116" s="928"/>
      <c r="AZ116" s="854" t="s">
        <v>431</v>
      </c>
      <c r="BA116" s="855"/>
      <c r="BB116" s="855"/>
      <c r="BC116" s="855"/>
      <c r="BD116" s="855"/>
      <c r="BE116" s="855"/>
      <c r="BF116" s="855"/>
      <c r="BG116" s="855"/>
      <c r="BH116" s="855"/>
      <c r="BI116" s="855"/>
      <c r="BJ116" s="855"/>
      <c r="BK116" s="855"/>
      <c r="BL116" s="855"/>
      <c r="BM116" s="855"/>
      <c r="BN116" s="855"/>
      <c r="BO116" s="855"/>
      <c r="BP116" s="856"/>
      <c r="BQ116" s="804" t="s">
        <v>114</v>
      </c>
      <c r="BR116" s="805"/>
      <c r="BS116" s="805"/>
      <c r="BT116" s="805"/>
      <c r="BU116" s="805"/>
      <c r="BV116" s="805" t="s">
        <v>114</v>
      </c>
      <c r="BW116" s="805"/>
      <c r="BX116" s="805"/>
      <c r="BY116" s="805"/>
      <c r="BZ116" s="805"/>
      <c r="CA116" s="805" t="s">
        <v>114</v>
      </c>
      <c r="CB116" s="805"/>
      <c r="CC116" s="805"/>
      <c r="CD116" s="805"/>
      <c r="CE116" s="805"/>
      <c r="CF116" s="866" t="s">
        <v>114</v>
      </c>
      <c r="CG116" s="867"/>
      <c r="CH116" s="867"/>
      <c r="CI116" s="867"/>
      <c r="CJ116" s="867"/>
      <c r="CK116" s="922"/>
      <c r="CL116" s="809"/>
      <c r="CM116" s="812" t="s">
        <v>432</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v>207068</v>
      </c>
      <c r="DH116" s="768"/>
      <c r="DI116" s="768"/>
      <c r="DJ116" s="768"/>
      <c r="DK116" s="769"/>
      <c r="DL116" s="770">
        <v>158057</v>
      </c>
      <c r="DM116" s="768"/>
      <c r="DN116" s="768"/>
      <c r="DO116" s="768"/>
      <c r="DP116" s="769"/>
      <c r="DQ116" s="770">
        <v>123269</v>
      </c>
      <c r="DR116" s="768"/>
      <c r="DS116" s="768"/>
      <c r="DT116" s="768"/>
      <c r="DU116" s="769"/>
      <c r="DV116" s="815">
        <v>1.2</v>
      </c>
      <c r="DW116" s="816"/>
      <c r="DX116" s="816"/>
      <c r="DY116" s="816"/>
      <c r="DZ116" s="817"/>
    </row>
    <row r="117" spans="1:130" s="199" customFormat="1" ht="26.25" customHeight="1">
      <c r="A117" s="892" t="s">
        <v>172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433</v>
      </c>
      <c r="Z117" s="894"/>
      <c r="AA117" s="899">
        <v>3808262</v>
      </c>
      <c r="AB117" s="900"/>
      <c r="AC117" s="900"/>
      <c r="AD117" s="900"/>
      <c r="AE117" s="901"/>
      <c r="AF117" s="902">
        <v>3611299</v>
      </c>
      <c r="AG117" s="900"/>
      <c r="AH117" s="900"/>
      <c r="AI117" s="900"/>
      <c r="AJ117" s="901"/>
      <c r="AK117" s="902">
        <v>3511238</v>
      </c>
      <c r="AL117" s="900"/>
      <c r="AM117" s="900"/>
      <c r="AN117" s="900"/>
      <c r="AO117" s="901"/>
      <c r="AP117" s="903"/>
      <c r="AQ117" s="904"/>
      <c r="AR117" s="904"/>
      <c r="AS117" s="904"/>
      <c r="AT117" s="905"/>
      <c r="AU117" s="927"/>
      <c r="AV117" s="928"/>
      <c r="AW117" s="928"/>
      <c r="AX117" s="928"/>
      <c r="AY117" s="928"/>
      <c r="AZ117" s="854" t="s">
        <v>434</v>
      </c>
      <c r="BA117" s="855"/>
      <c r="BB117" s="855"/>
      <c r="BC117" s="855"/>
      <c r="BD117" s="855"/>
      <c r="BE117" s="855"/>
      <c r="BF117" s="855"/>
      <c r="BG117" s="855"/>
      <c r="BH117" s="855"/>
      <c r="BI117" s="855"/>
      <c r="BJ117" s="855"/>
      <c r="BK117" s="855"/>
      <c r="BL117" s="855"/>
      <c r="BM117" s="855"/>
      <c r="BN117" s="855"/>
      <c r="BO117" s="855"/>
      <c r="BP117" s="856"/>
      <c r="BQ117" s="804" t="s">
        <v>114</v>
      </c>
      <c r="BR117" s="805"/>
      <c r="BS117" s="805"/>
      <c r="BT117" s="805"/>
      <c r="BU117" s="805"/>
      <c r="BV117" s="805" t="s">
        <v>114</v>
      </c>
      <c r="BW117" s="805"/>
      <c r="BX117" s="805"/>
      <c r="BY117" s="805"/>
      <c r="BZ117" s="805"/>
      <c r="CA117" s="805" t="s">
        <v>114</v>
      </c>
      <c r="CB117" s="805"/>
      <c r="CC117" s="805"/>
      <c r="CD117" s="805"/>
      <c r="CE117" s="805"/>
      <c r="CF117" s="866" t="s">
        <v>114</v>
      </c>
      <c r="CG117" s="867"/>
      <c r="CH117" s="867"/>
      <c r="CI117" s="867"/>
      <c r="CJ117" s="867"/>
      <c r="CK117" s="922"/>
      <c r="CL117" s="809"/>
      <c r="CM117" s="812" t="s">
        <v>435</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114</v>
      </c>
      <c r="DH117" s="768"/>
      <c r="DI117" s="768"/>
      <c r="DJ117" s="768"/>
      <c r="DK117" s="769"/>
      <c r="DL117" s="770" t="s">
        <v>114</v>
      </c>
      <c r="DM117" s="768"/>
      <c r="DN117" s="768"/>
      <c r="DO117" s="768"/>
      <c r="DP117" s="769"/>
      <c r="DQ117" s="770" t="s">
        <v>114</v>
      </c>
      <c r="DR117" s="768"/>
      <c r="DS117" s="768"/>
      <c r="DT117" s="768"/>
      <c r="DU117" s="769"/>
      <c r="DV117" s="815" t="s">
        <v>114</v>
      </c>
      <c r="DW117" s="816"/>
      <c r="DX117" s="816"/>
      <c r="DY117" s="816"/>
      <c r="DZ117" s="817"/>
    </row>
    <row r="118" spans="1:130" s="199" customFormat="1" ht="26.25" customHeight="1">
      <c r="A118" s="892" t="s">
        <v>409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407</v>
      </c>
      <c r="AB118" s="893"/>
      <c r="AC118" s="893"/>
      <c r="AD118" s="893"/>
      <c r="AE118" s="894"/>
      <c r="AF118" s="895" t="s">
        <v>289</v>
      </c>
      <c r="AG118" s="893"/>
      <c r="AH118" s="893"/>
      <c r="AI118" s="893"/>
      <c r="AJ118" s="894"/>
      <c r="AK118" s="895" t="s">
        <v>288</v>
      </c>
      <c r="AL118" s="893"/>
      <c r="AM118" s="893"/>
      <c r="AN118" s="893"/>
      <c r="AO118" s="894"/>
      <c r="AP118" s="896" t="s">
        <v>408</v>
      </c>
      <c r="AQ118" s="897"/>
      <c r="AR118" s="897"/>
      <c r="AS118" s="897"/>
      <c r="AT118" s="898"/>
      <c r="AU118" s="927"/>
      <c r="AV118" s="928"/>
      <c r="AW118" s="928"/>
      <c r="AX118" s="928"/>
      <c r="AY118" s="928"/>
      <c r="AZ118" s="870" t="s">
        <v>436</v>
      </c>
      <c r="BA118" s="871"/>
      <c r="BB118" s="871"/>
      <c r="BC118" s="871"/>
      <c r="BD118" s="871"/>
      <c r="BE118" s="871"/>
      <c r="BF118" s="871"/>
      <c r="BG118" s="871"/>
      <c r="BH118" s="871"/>
      <c r="BI118" s="871"/>
      <c r="BJ118" s="871"/>
      <c r="BK118" s="871"/>
      <c r="BL118" s="871"/>
      <c r="BM118" s="871"/>
      <c r="BN118" s="871"/>
      <c r="BO118" s="871"/>
      <c r="BP118" s="872"/>
      <c r="BQ118" s="873" t="s">
        <v>114</v>
      </c>
      <c r="BR118" s="836"/>
      <c r="BS118" s="836"/>
      <c r="BT118" s="836"/>
      <c r="BU118" s="836"/>
      <c r="BV118" s="836" t="s">
        <v>114</v>
      </c>
      <c r="BW118" s="836"/>
      <c r="BX118" s="836"/>
      <c r="BY118" s="836"/>
      <c r="BZ118" s="836"/>
      <c r="CA118" s="836" t="s">
        <v>114</v>
      </c>
      <c r="CB118" s="836"/>
      <c r="CC118" s="836"/>
      <c r="CD118" s="836"/>
      <c r="CE118" s="836"/>
      <c r="CF118" s="866" t="s">
        <v>114</v>
      </c>
      <c r="CG118" s="867"/>
      <c r="CH118" s="867"/>
      <c r="CI118" s="867"/>
      <c r="CJ118" s="867"/>
      <c r="CK118" s="922"/>
      <c r="CL118" s="809"/>
      <c r="CM118" s="812" t="s">
        <v>437</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114</v>
      </c>
      <c r="DH118" s="768"/>
      <c r="DI118" s="768"/>
      <c r="DJ118" s="768"/>
      <c r="DK118" s="769"/>
      <c r="DL118" s="770" t="s">
        <v>114</v>
      </c>
      <c r="DM118" s="768"/>
      <c r="DN118" s="768"/>
      <c r="DO118" s="768"/>
      <c r="DP118" s="769"/>
      <c r="DQ118" s="770" t="s">
        <v>114</v>
      </c>
      <c r="DR118" s="768"/>
      <c r="DS118" s="768"/>
      <c r="DT118" s="768"/>
      <c r="DU118" s="769"/>
      <c r="DV118" s="815" t="s">
        <v>114</v>
      </c>
      <c r="DW118" s="816"/>
      <c r="DX118" s="816"/>
      <c r="DY118" s="816"/>
      <c r="DZ118" s="817"/>
    </row>
    <row r="119" spans="1:130" s="199" customFormat="1" ht="26.25" customHeight="1">
      <c r="A119" s="806" t="s">
        <v>412</v>
      </c>
      <c r="B119" s="807"/>
      <c r="C119" s="882" t="s">
        <v>413</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114</v>
      </c>
      <c r="AB119" s="886"/>
      <c r="AC119" s="886"/>
      <c r="AD119" s="886"/>
      <c r="AE119" s="887"/>
      <c r="AF119" s="888" t="s">
        <v>114</v>
      </c>
      <c r="AG119" s="886"/>
      <c r="AH119" s="886"/>
      <c r="AI119" s="886"/>
      <c r="AJ119" s="887"/>
      <c r="AK119" s="888" t="s">
        <v>114</v>
      </c>
      <c r="AL119" s="886"/>
      <c r="AM119" s="886"/>
      <c r="AN119" s="886"/>
      <c r="AO119" s="887"/>
      <c r="AP119" s="889" t="s">
        <v>114</v>
      </c>
      <c r="AQ119" s="890"/>
      <c r="AR119" s="890"/>
      <c r="AS119" s="890"/>
      <c r="AT119" s="891"/>
      <c r="AU119" s="929"/>
      <c r="AV119" s="930"/>
      <c r="AW119" s="930"/>
      <c r="AX119" s="930"/>
      <c r="AY119" s="930"/>
      <c r="AZ119" s="230" t="s">
        <v>172</v>
      </c>
      <c r="BA119" s="230"/>
      <c r="BB119" s="230"/>
      <c r="BC119" s="230"/>
      <c r="BD119" s="230"/>
      <c r="BE119" s="230"/>
      <c r="BF119" s="230"/>
      <c r="BG119" s="230"/>
      <c r="BH119" s="230"/>
      <c r="BI119" s="230"/>
      <c r="BJ119" s="230"/>
      <c r="BK119" s="230"/>
      <c r="BL119" s="230"/>
      <c r="BM119" s="230"/>
      <c r="BN119" s="230"/>
      <c r="BO119" s="868" t="s">
        <v>438</v>
      </c>
      <c r="BP119" s="869"/>
      <c r="BQ119" s="873">
        <v>44605125</v>
      </c>
      <c r="BR119" s="836"/>
      <c r="BS119" s="836"/>
      <c r="BT119" s="836"/>
      <c r="BU119" s="836"/>
      <c r="BV119" s="836">
        <v>48109096</v>
      </c>
      <c r="BW119" s="836"/>
      <c r="BX119" s="836"/>
      <c r="BY119" s="836"/>
      <c r="BZ119" s="836"/>
      <c r="CA119" s="836">
        <v>47636034</v>
      </c>
      <c r="CB119" s="836"/>
      <c r="CC119" s="836"/>
      <c r="CD119" s="836"/>
      <c r="CE119" s="836"/>
      <c r="CF119" s="734"/>
      <c r="CG119" s="735"/>
      <c r="CH119" s="735"/>
      <c r="CI119" s="735"/>
      <c r="CJ119" s="825"/>
      <c r="CK119" s="923"/>
      <c r="CL119" s="811"/>
      <c r="CM119" s="829" t="s">
        <v>439</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v>558091</v>
      </c>
      <c r="DH119" s="751"/>
      <c r="DI119" s="751"/>
      <c r="DJ119" s="751"/>
      <c r="DK119" s="752"/>
      <c r="DL119" s="753">
        <v>497123</v>
      </c>
      <c r="DM119" s="751"/>
      <c r="DN119" s="751"/>
      <c r="DO119" s="751"/>
      <c r="DP119" s="752"/>
      <c r="DQ119" s="753">
        <v>578483</v>
      </c>
      <c r="DR119" s="751"/>
      <c r="DS119" s="751"/>
      <c r="DT119" s="751"/>
      <c r="DU119" s="752"/>
      <c r="DV119" s="839">
        <v>5.8</v>
      </c>
      <c r="DW119" s="840"/>
      <c r="DX119" s="840"/>
      <c r="DY119" s="840"/>
      <c r="DZ119" s="841"/>
    </row>
    <row r="120" spans="1:130" s="199" customFormat="1" ht="26.25" customHeight="1">
      <c r="A120" s="808"/>
      <c r="B120" s="809"/>
      <c r="C120" s="812" t="s">
        <v>416</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114</v>
      </c>
      <c r="AB120" s="768"/>
      <c r="AC120" s="768"/>
      <c r="AD120" s="768"/>
      <c r="AE120" s="769"/>
      <c r="AF120" s="770" t="s">
        <v>114</v>
      </c>
      <c r="AG120" s="768"/>
      <c r="AH120" s="768"/>
      <c r="AI120" s="768"/>
      <c r="AJ120" s="769"/>
      <c r="AK120" s="770" t="s">
        <v>114</v>
      </c>
      <c r="AL120" s="768"/>
      <c r="AM120" s="768"/>
      <c r="AN120" s="768"/>
      <c r="AO120" s="769"/>
      <c r="AP120" s="815" t="s">
        <v>114</v>
      </c>
      <c r="AQ120" s="816"/>
      <c r="AR120" s="816"/>
      <c r="AS120" s="816"/>
      <c r="AT120" s="817"/>
      <c r="AU120" s="874" t="s">
        <v>440</v>
      </c>
      <c r="AV120" s="875"/>
      <c r="AW120" s="875"/>
      <c r="AX120" s="875"/>
      <c r="AY120" s="876"/>
      <c r="AZ120" s="851" t="s">
        <v>441</v>
      </c>
      <c r="BA120" s="796"/>
      <c r="BB120" s="796"/>
      <c r="BC120" s="796"/>
      <c r="BD120" s="796"/>
      <c r="BE120" s="796"/>
      <c r="BF120" s="796"/>
      <c r="BG120" s="796"/>
      <c r="BH120" s="796"/>
      <c r="BI120" s="796"/>
      <c r="BJ120" s="796"/>
      <c r="BK120" s="796"/>
      <c r="BL120" s="796"/>
      <c r="BM120" s="796"/>
      <c r="BN120" s="796"/>
      <c r="BO120" s="796"/>
      <c r="BP120" s="797"/>
      <c r="BQ120" s="852">
        <v>4417373</v>
      </c>
      <c r="BR120" s="833"/>
      <c r="BS120" s="833"/>
      <c r="BT120" s="833"/>
      <c r="BU120" s="833"/>
      <c r="BV120" s="833">
        <v>3715589</v>
      </c>
      <c r="BW120" s="833"/>
      <c r="BX120" s="833"/>
      <c r="BY120" s="833"/>
      <c r="BZ120" s="833"/>
      <c r="CA120" s="833">
        <v>3720170</v>
      </c>
      <c r="CB120" s="833"/>
      <c r="CC120" s="833"/>
      <c r="CD120" s="833"/>
      <c r="CE120" s="833"/>
      <c r="CF120" s="857">
        <v>37</v>
      </c>
      <c r="CG120" s="858"/>
      <c r="CH120" s="858"/>
      <c r="CI120" s="858"/>
      <c r="CJ120" s="858"/>
      <c r="CK120" s="859" t="s">
        <v>442</v>
      </c>
      <c r="CL120" s="843"/>
      <c r="CM120" s="843"/>
      <c r="CN120" s="843"/>
      <c r="CO120" s="844"/>
      <c r="CP120" s="863" t="s">
        <v>386</v>
      </c>
      <c r="CQ120" s="864"/>
      <c r="CR120" s="864"/>
      <c r="CS120" s="864"/>
      <c r="CT120" s="864"/>
      <c r="CU120" s="864"/>
      <c r="CV120" s="864"/>
      <c r="CW120" s="864"/>
      <c r="CX120" s="864"/>
      <c r="CY120" s="864"/>
      <c r="CZ120" s="864"/>
      <c r="DA120" s="864"/>
      <c r="DB120" s="864"/>
      <c r="DC120" s="864"/>
      <c r="DD120" s="864"/>
      <c r="DE120" s="864"/>
      <c r="DF120" s="865"/>
      <c r="DG120" s="852">
        <v>7507701</v>
      </c>
      <c r="DH120" s="833"/>
      <c r="DI120" s="833"/>
      <c r="DJ120" s="833"/>
      <c r="DK120" s="833"/>
      <c r="DL120" s="833">
        <v>7545035</v>
      </c>
      <c r="DM120" s="833"/>
      <c r="DN120" s="833"/>
      <c r="DO120" s="833"/>
      <c r="DP120" s="833"/>
      <c r="DQ120" s="833">
        <v>7006295</v>
      </c>
      <c r="DR120" s="833"/>
      <c r="DS120" s="833"/>
      <c r="DT120" s="833"/>
      <c r="DU120" s="833"/>
      <c r="DV120" s="834">
        <v>69.599999999999994</v>
      </c>
      <c r="DW120" s="834"/>
      <c r="DX120" s="834"/>
      <c r="DY120" s="834"/>
      <c r="DZ120" s="835"/>
    </row>
    <row r="121" spans="1:130" s="199" customFormat="1" ht="26.25" customHeight="1">
      <c r="A121" s="808"/>
      <c r="B121" s="809"/>
      <c r="C121" s="854" t="s">
        <v>443</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v>1796</v>
      </c>
      <c r="AB121" s="768"/>
      <c r="AC121" s="768"/>
      <c r="AD121" s="768"/>
      <c r="AE121" s="769"/>
      <c r="AF121" s="770">
        <v>1796</v>
      </c>
      <c r="AG121" s="768"/>
      <c r="AH121" s="768"/>
      <c r="AI121" s="768"/>
      <c r="AJ121" s="769"/>
      <c r="AK121" s="770">
        <v>1796</v>
      </c>
      <c r="AL121" s="768"/>
      <c r="AM121" s="768"/>
      <c r="AN121" s="768"/>
      <c r="AO121" s="769"/>
      <c r="AP121" s="815">
        <v>0</v>
      </c>
      <c r="AQ121" s="816"/>
      <c r="AR121" s="816"/>
      <c r="AS121" s="816"/>
      <c r="AT121" s="817"/>
      <c r="AU121" s="877"/>
      <c r="AV121" s="878"/>
      <c r="AW121" s="878"/>
      <c r="AX121" s="878"/>
      <c r="AY121" s="879"/>
      <c r="AZ121" s="803" t="s">
        <v>444</v>
      </c>
      <c r="BA121" s="738"/>
      <c r="BB121" s="738"/>
      <c r="BC121" s="738"/>
      <c r="BD121" s="738"/>
      <c r="BE121" s="738"/>
      <c r="BF121" s="738"/>
      <c r="BG121" s="738"/>
      <c r="BH121" s="738"/>
      <c r="BI121" s="738"/>
      <c r="BJ121" s="738"/>
      <c r="BK121" s="738"/>
      <c r="BL121" s="738"/>
      <c r="BM121" s="738"/>
      <c r="BN121" s="738"/>
      <c r="BO121" s="738"/>
      <c r="BP121" s="739"/>
      <c r="BQ121" s="804">
        <v>325760</v>
      </c>
      <c r="BR121" s="805"/>
      <c r="BS121" s="805"/>
      <c r="BT121" s="805"/>
      <c r="BU121" s="805"/>
      <c r="BV121" s="805">
        <v>290389</v>
      </c>
      <c r="BW121" s="805"/>
      <c r="BX121" s="805"/>
      <c r="BY121" s="805"/>
      <c r="BZ121" s="805"/>
      <c r="CA121" s="805">
        <v>248125</v>
      </c>
      <c r="CB121" s="805"/>
      <c r="CC121" s="805"/>
      <c r="CD121" s="805"/>
      <c r="CE121" s="805"/>
      <c r="CF121" s="866">
        <v>2.5</v>
      </c>
      <c r="CG121" s="867"/>
      <c r="CH121" s="867"/>
      <c r="CI121" s="867"/>
      <c r="CJ121" s="867"/>
      <c r="CK121" s="860"/>
      <c r="CL121" s="846"/>
      <c r="CM121" s="846"/>
      <c r="CN121" s="846"/>
      <c r="CO121" s="847"/>
      <c r="CP121" s="826" t="s">
        <v>383</v>
      </c>
      <c r="CQ121" s="827"/>
      <c r="CR121" s="827"/>
      <c r="CS121" s="827"/>
      <c r="CT121" s="827"/>
      <c r="CU121" s="827"/>
      <c r="CV121" s="827"/>
      <c r="CW121" s="827"/>
      <c r="CX121" s="827"/>
      <c r="CY121" s="827"/>
      <c r="CZ121" s="827"/>
      <c r="DA121" s="827"/>
      <c r="DB121" s="827"/>
      <c r="DC121" s="827"/>
      <c r="DD121" s="827"/>
      <c r="DE121" s="827"/>
      <c r="DF121" s="828"/>
      <c r="DG121" s="804">
        <v>3822047</v>
      </c>
      <c r="DH121" s="805"/>
      <c r="DI121" s="805"/>
      <c r="DJ121" s="805"/>
      <c r="DK121" s="805"/>
      <c r="DL121" s="805">
        <v>5977186</v>
      </c>
      <c r="DM121" s="805"/>
      <c r="DN121" s="805"/>
      <c r="DO121" s="805"/>
      <c r="DP121" s="805"/>
      <c r="DQ121" s="805">
        <v>6664653</v>
      </c>
      <c r="DR121" s="805"/>
      <c r="DS121" s="805"/>
      <c r="DT121" s="805"/>
      <c r="DU121" s="805"/>
      <c r="DV121" s="782">
        <v>66.2</v>
      </c>
      <c r="DW121" s="782"/>
      <c r="DX121" s="782"/>
      <c r="DY121" s="782"/>
      <c r="DZ121" s="783"/>
    </row>
    <row r="122" spans="1:130" s="199" customFormat="1" ht="26.25" customHeight="1">
      <c r="A122" s="808"/>
      <c r="B122" s="809"/>
      <c r="C122" s="812" t="s">
        <v>426</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114</v>
      </c>
      <c r="AB122" s="768"/>
      <c r="AC122" s="768"/>
      <c r="AD122" s="768"/>
      <c r="AE122" s="769"/>
      <c r="AF122" s="770" t="s">
        <v>114</v>
      </c>
      <c r="AG122" s="768"/>
      <c r="AH122" s="768"/>
      <c r="AI122" s="768"/>
      <c r="AJ122" s="769"/>
      <c r="AK122" s="770" t="s">
        <v>114</v>
      </c>
      <c r="AL122" s="768"/>
      <c r="AM122" s="768"/>
      <c r="AN122" s="768"/>
      <c r="AO122" s="769"/>
      <c r="AP122" s="815" t="s">
        <v>114</v>
      </c>
      <c r="AQ122" s="816"/>
      <c r="AR122" s="816"/>
      <c r="AS122" s="816"/>
      <c r="AT122" s="817"/>
      <c r="AU122" s="877"/>
      <c r="AV122" s="878"/>
      <c r="AW122" s="878"/>
      <c r="AX122" s="878"/>
      <c r="AY122" s="879"/>
      <c r="AZ122" s="870" t="s">
        <v>445</v>
      </c>
      <c r="BA122" s="871"/>
      <c r="BB122" s="871"/>
      <c r="BC122" s="871"/>
      <c r="BD122" s="871"/>
      <c r="BE122" s="871"/>
      <c r="BF122" s="871"/>
      <c r="BG122" s="871"/>
      <c r="BH122" s="871"/>
      <c r="BI122" s="871"/>
      <c r="BJ122" s="871"/>
      <c r="BK122" s="871"/>
      <c r="BL122" s="871"/>
      <c r="BM122" s="871"/>
      <c r="BN122" s="871"/>
      <c r="BO122" s="871"/>
      <c r="BP122" s="872"/>
      <c r="BQ122" s="873">
        <v>30024907</v>
      </c>
      <c r="BR122" s="836"/>
      <c r="BS122" s="836"/>
      <c r="BT122" s="836"/>
      <c r="BU122" s="836"/>
      <c r="BV122" s="836">
        <v>31620244</v>
      </c>
      <c r="BW122" s="836"/>
      <c r="BX122" s="836"/>
      <c r="BY122" s="836"/>
      <c r="BZ122" s="836"/>
      <c r="CA122" s="836">
        <v>32565493</v>
      </c>
      <c r="CB122" s="836"/>
      <c r="CC122" s="836"/>
      <c r="CD122" s="836"/>
      <c r="CE122" s="836"/>
      <c r="CF122" s="837">
        <v>323.7</v>
      </c>
      <c r="CG122" s="838"/>
      <c r="CH122" s="838"/>
      <c r="CI122" s="838"/>
      <c r="CJ122" s="838"/>
      <c r="CK122" s="860"/>
      <c r="CL122" s="846"/>
      <c r="CM122" s="846"/>
      <c r="CN122" s="846"/>
      <c r="CO122" s="847"/>
      <c r="CP122" s="826" t="s">
        <v>385</v>
      </c>
      <c r="CQ122" s="827"/>
      <c r="CR122" s="827"/>
      <c r="CS122" s="827"/>
      <c r="CT122" s="827"/>
      <c r="CU122" s="827"/>
      <c r="CV122" s="827"/>
      <c r="CW122" s="827"/>
      <c r="CX122" s="827"/>
      <c r="CY122" s="827"/>
      <c r="CZ122" s="827"/>
      <c r="DA122" s="827"/>
      <c r="DB122" s="827"/>
      <c r="DC122" s="827"/>
      <c r="DD122" s="827"/>
      <c r="DE122" s="827"/>
      <c r="DF122" s="828"/>
      <c r="DG122" s="804">
        <v>593480</v>
      </c>
      <c r="DH122" s="805"/>
      <c r="DI122" s="805"/>
      <c r="DJ122" s="805"/>
      <c r="DK122" s="805"/>
      <c r="DL122" s="805">
        <v>685462</v>
      </c>
      <c r="DM122" s="805"/>
      <c r="DN122" s="805"/>
      <c r="DO122" s="805"/>
      <c r="DP122" s="805"/>
      <c r="DQ122" s="805">
        <v>632717</v>
      </c>
      <c r="DR122" s="805"/>
      <c r="DS122" s="805"/>
      <c r="DT122" s="805"/>
      <c r="DU122" s="805"/>
      <c r="DV122" s="782">
        <v>6.3</v>
      </c>
      <c r="DW122" s="782"/>
      <c r="DX122" s="782"/>
      <c r="DY122" s="782"/>
      <c r="DZ122" s="783"/>
    </row>
    <row r="123" spans="1:130" s="199" customFormat="1" ht="26.25" customHeight="1">
      <c r="A123" s="808"/>
      <c r="B123" s="809"/>
      <c r="C123" s="812" t="s">
        <v>432</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v>60218</v>
      </c>
      <c r="AB123" s="768"/>
      <c r="AC123" s="768"/>
      <c r="AD123" s="768"/>
      <c r="AE123" s="769"/>
      <c r="AF123" s="770">
        <v>48474</v>
      </c>
      <c r="AG123" s="768"/>
      <c r="AH123" s="768"/>
      <c r="AI123" s="768"/>
      <c r="AJ123" s="769"/>
      <c r="AK123" s="770">
        <v>48032</v>
      </c>
      <c r="AL123" s="768"/>
      <c r="AM123" s="768"/>
      <c r="AN123" s="768"/>
      <c r="AO123" s="769"/>
      <c r="AP123" s="815">
        <v>0.5</v>
      </c>
      <c r="AQ123" s="816"/>
      <c r="AR123" s="816"/>
      <c r="AS123" s="816"/>
      <c r="AT123" s="817"/>
      <c r="AU123" s="880"/>
      <c r="AV123" s="881"/>
      <c r="AW123" s="881"/>
      <c r="AX123" s="881"/>
      <c r="AY123" s="881"/>
      <c r="AZ123" s="230" t="s">
        <v>172</v>
      </c>
      <c r="BA123" s="230"/>
      <c r="BB123" s="230"/>
      <c r="BC123" s="230"/>
      <c r="BD123" s="230"/>
      <c r="BE123" s="230"/>
      <c r="BF123" s="230"/>
      <c r="BG123" s="230"/>
      <c r="BH123" s="230"/>
      <c r="BI123" s="230"/>
      <c r="BJ123" s="230"/>
      <c r="BK123" s="230"/>
      <c r="BL123" s="230"/>
      <c r="BM123" s="230"/>
      <c r="BN123" s="230"/>
      <c r="BO123" s="868" t="s">
        <v>446</v>
      </c>
      <c r="BP123" s="869"/>
      <c r="BQ123" s="823">
        <v>34768040</v>
      </c>
      <c r="BR123" s="824"/>
      <c r="BS123" s="824"/>
      <c r="BT123" s="824"/>
      <c r="BU123" s="824"/>
      <c r="BV123" s="824">
        <v>35626222</v>
      </c>
      <c r="BW123" s="824"/>
      <c r="BX123" s="824"/>
      <c r="BY123" s="824"/>
      <c r="BZ123" s="824"/>
      <c r="CA123" s="824">
        <v>36533788</v>
      </c>
      <c r="CB123" s="824"/>
      <c r="CC123" s="824"/>
      <c r="CD123" s="824"/>
      <c r="CE123" s="824"/>
      <c r="CF123" s="734"/>
      <c r="CG123" s="735"/>
      <c r="CH123" s="735"/>
      <c r="CI123" s="735"/>
      <c r="CJ123" s="825"/>
      <c r="CK123" s="860"/>
      <c r="CL123" s="846"/>
      <c r="CM123" s="846"/>
      <c r="CN123" s="846"/>
      <c r="CO123" s="847"/>
      <c r="CP123" s="826" t="s">
        <v>389</v>
      </c>
      <c r="CQ123" s="827"/>
      <c r="CR123" s="827"/>
      <c r="CS123" s="827"/>
      <c r="CT123" s="827"/>
      <c r="CU123" s="827"/>
      <c r="CV123" s="827"/>
      <c r="CW123" s="827"/>
      <c r="CX123" s="827"/>
      <c r="CY123" s="827"/>
      <c r="CZ123" s="827"/>
      <c r="DA123" s="827"/>
      <c r="DB123" s="827"/>
      <c r="DC123" s="827"/>
      <c r="DD123" s="827"/>
      <c r="DE123" s="827"/>
      <c r="DF123" s="828"/>
      <c r="DG123" s="767">
        <v>106302</v>
      </c>
      <c r="DH123" s="768"/>
      <c r="DI123" s="768"/>
      <c r="DJ123" s="768"/>
      <c r="DK123" s="769"/>
      <c r="DL123" s="770">
        <v>171546</v>
      </c>
      <c r="DM123" s="768"/>
      <c r="DN123" s="768"/>
      <c r="DO123" s="768"/>
      <c r="DP123" s="769"/>
      <c r="DQ123" s="770">
        <v>187361</v>
      </c>
      <c r="DR123" s="768"/>
      <c r="DS123" s="768"/>
      <c r="DT123" s="768"/>
      <c r="DU123" s="769"/>
      <c r="DV123" s="815">
        <v>1.9</v>
      </c>
      <c r="DW123" s="816"/>
      <c r="DX123" s="816"/>
      <c r="DY123" s="816"/>
      <c r="DZ123" s="817"/>
    </row>
    <row r="124" spans="1:130" s="199" customFormat="1" ht="26.25" customHeight="1" thickBot="1">
      <c r="A124" s="808"/>
      <c r="B124" s="809"/>
      <c r="C124" s="812" t="s">
        <v>435</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114</v>
      </c>
      <c r="AB124" s="768"/>
      <c r="AC124" s="768"/>
      <c r="AD124" s="768"/>
      <c r="AE124" s="769"/>
      <c r="AF124" s="770" t="s">
        <v>114</v>
      </c>
      <c r="AG124" s="768"/>
      <c r="AH124" s="768"/>
      <c r="AI124" s="768"/>
      <c r="AJ124" s="769"/>
      <c r="AK124" s="770" t="s">
        <v>114</v>
      </c>
      <c r="AL124" s="768"/>
      <c r="AM124" s="768"/>
      <c r="AN124" s="768"/>
      <c r="AO124" s="769"/>
      <c r="AP124" s="815" t="s">
        <v>114</v>
      </c>
      <c r="AQ124" s="816"/>
      <c r="AR124" s="816"/>
      <c r="AS124" s="816"/>
      <c r="AT124" s="817"/>
      <c r="AU124" s="818" t="s">
        <v>447</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99.3</v>
      </c>
      <c r="BR124" s="822"/>
      <c r="BS124" s="822"/>
      <c r="BT124" s="822"/>
      <c r="BU124" s="822"/>
      <c r="BV124" s="822">
        <v>122.1</v>
      </c>
      <c r="BW124" s="822"/>
      <c r="BX124" s="822"/>
      <c r="BY124" s="822"/>
      <c r="BZ124" s="822"/>
      <c r="CA124" s="822">
        <v>110.3</v>
      </c>
      <c r="CB124" s="822"/>
      <c r="CC124" s="822"/>
      <c r="CD124" s="822"/>
      <c r="CE124" s="822"/>
      <c r="CF124" s="712"/>
      <c r="CG124" s="713"/>
      <c r="CH124" s="713"/>
      <c r="CI124" s="713"/>
      <c r="CJ124" s="853"/>
      <c r="CK124" s="861"/>
      <c r="CL124" s="861"/>
      <c r="CM124" s="861"/>
      <c r="CN124" s="861"/>
      <c r="CO124" s="862"/>
      <c r="CP124" s="826" t="s">
        <v>448</v>
      </c>
      <c r="CQ124" s="827"/>
      <c r="CR124" s="827"/>
      <c r="CS124" s="827"/>
      <c r="CT124" s="827"/>
      <c r="CU124" s="827"/>
      <c r="CV124" s="827"/>
      <c r="CW124" s="827"/>
      <c r="CX124" s="827"/>
      <c r="CY124" s="827"/>
      <c r="CZ124" s="827"/>
      <c r="DA124" s="827"/>
      <c r="DB124" s="827"/>
      <c r="DC124" s="827"/>
      <c r="DD124" s="827"/>
      <c r="DE124" s="827"/>
      <c r="DF124" s="828"/>
      <c r="DG124" s="750">
        <v>308638</v>
      </c>
      <c r="DH124" s="751"/>
      <c r="DI124" s="751"/>
      <c r="DJ124" s="751"/>
      <c r="DK124" s="752"/>
      <c r="DL124" s="753">
        <v>315075</v>
      </c>
      <c r="DM124" s="751"/>
      <c r="DN124" s="751"/>
      <c r="DO124" s="751"/>
      <c r="DP124" s="752"/>
      <c r="DQ124" s="753">
        <v>159730</v>
      </c>
      <c r="DR124" s="751"/>
      <c r="DS124" s="751"/>
      <c r="DT124" s="751"/>
      <c r="DU124" s="752"/>
      <c r="DV124" s="839">
        <v>1.6</v>
      </c>
      <c r="DW124" s="840"/>
      <c r="DX124" s="840"/>
      <c r="DY124" s="840"/>
      <c r="DZ124" s="841"/>
    </row>
    <row r="125" spans="1:130" s="199" customFormat="1" ht="26.25" customHeight="1">
      <c r="A125" s="808"/>
      <c r="B125" s="809"/>
      <c r="C125" s="812" t="s">
        <v>437</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114</v>
      </c>
      <c r="AB125" s="768"/>
      <c r="AC125" s="768"/>
      <c r="AD125" s="768"/>
      <c r="AE125" s="769"/>
      <c r="AF125" s="770" t="s">
        <v>114</v>
      </c>
      <c r="AG125" s="768"/>
      <c r="AH125" s="768"/>
      <c r="AI125" s="768"/>
      <c r="AJ125" s="769"/>
      <c r="AK125" s="770" t="s">
        <v>114</v>
      </c>
      <c r="AL125" s="768"/>
      <c r="AM125" s="768"/>
      <c r="AN125" s="768"/>
      <c r="AO125" s="769"/>
      <c r="AP125" s="815" t="s">
        <v>114</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449</v>
      </c>
      <c r="CL125" s="843"/>
      <c r="CM125" s="843"/>
      <c r="CN125" s="843"/>
      <c r="CO125" s="844"/>
      <c r="CP125" s="851" t="s">
        <v>450</v>
      </c>
      <c r="CQ125" s="796"/>
      <c r="CR125" s="796"/>
      <c r="CS125" s="796"/>
      <c r="CT125" s="796"/>
      <c r="CU125" s="796"/>
      <c r="CV125" s="796"/>
      <c r="CW125" s="796"/>
      <c r="CX125" s="796"/>
      <c r="CY125" s="796"/>
      <c r="CZ125" s="796"/>
      <c r="DA125" s="796"/>
      <c r="DB125" s="796"/>
      <c r="DC125" s="796"/>
      <c r="DD125" s="796"/>
      <c r="DE125" s="796"/>
      <c r="DF125" s="797"/>
      <c r="DG125" s="852" t="s">
        <v>114</v>
      </c>
      <c r="DH125" s="833"/>
      <c r="DI125" s="833"/>
      <c r="DJ125" s="833"/>
      <c r="DK125" s="833"/>
      <c r="DL125" s="833" t="s">
        <v>114</v>
      </c>
      <c r="DM125" s="833"/>
      <c r="DN125" s="833"/>
      <c r="DO125" s="833"/>
      <c r="DP125" s="833"/>
      <c r="DQ125" s="833" t="s">
        <v>114</v>
      </c>
      <c r="DR125" s="833"/>
      <c r="DS125" s="833"/>
      <c r="DT125" s="833"/>
      <c r="DU125" s="833"/>
      <c r="DV125" s="834" t="s">
        <v>114</v>
      </c>
      <c r="DW125" s="834"/>
      <c r="DX125" s="834"/>
      <c r="DY125" s="834"/>
      <c r="DZ125" s="835"/>
    </row>
    <row r="126" spans="1:130" s="199" customFormat="1" ht="26.25" customHeight="1" thickBot="1">
      <c r="A126" s="808"/>
      <c r="B126" s="809"/>
      <c r="C126" s="812" t="s">
        <v>439</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v>108596</v>
      </c>
      <c r="AB126" s="768"/>
      <c r="AC126" s="768"/>
      <c r="AD126" s="768"/>
      <c r="AE126" s="769"/>
      <c r="AF126" s="770">
        <v>59800</v>
      </c>
      <c r="AG126" s="768"/>
      <c r="AH126" s="768"/>
      <c r="AI126" s="768"/>
      <c r="AJ126" s="769"/>
      <c r="AK126" s="770">
        <v>45518</v>
      </c>
      <c r="AL126" s="768"/>
      <c r="AM126" s="768"/>
      <c r="AN126" s="768"/>
      <c r="AO126" s="769"/>
      <c r="AP126" s="815">
        <v>0.5</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451</v>
      </c>
      <c r="CQ126" s="738"/>
      <c r="CR126" s="738"/>
      <c r="CS126" s="738"/>
      <c r="CT126" s="738"/>
      <c r="CU126" s="738"/>
      <c r="CV126" s="738"/>
      <c r="CW126" s="738"/>
      <c r="CX126" s="738"/>
      <c r="CY126" s="738"/>
      <c r="CZ126" s="738"/>
      <c r="DA126" s="738"/>
      <c r="DB126" s="738"/>
      <c r="DC126" s="738"/>
      <c r="DD126" s="738"/>
      <c r="DE126" s="738"/>
      <c r="DF126" s="739"/>
      <c r="DG126" s="804" t="s">
        <v>114</v>
      </c>
      <c r="DH126" s="805"/>
      <c r="DI126" s="805"/>
      <c r="DJ126" s="805"/>
      <c r="DK126" s="805"/>
      <c r="DL126" s="805" t="s">
        <v>114</v>
      </c>
      <c r="DM126" s="805"/>
      <c r="DN126" s="805"/>
      <c r="DO126" s="805"/>
      <c r="DP126" s="805"/>
      <c r="DQ126" s="805" t="s">
        <v>114</v>
      </c>
      <c r="DR126" s="805"/>
      <c r="DS126" s="805"/>
      <c r="DT126" s="805"/>
      <c r="DU126" s="805"/>
      <c r="DV126" s="782" t="s">
        <v>114</v>
      </c>
      <c r="DW126" s="782"/>
      <c r="DX126" s="782"/>
      <c r="DY126" s="782"/>
      <c r="DZ126" s="783"/>
    </row>
    <row r="127" spans="1:130" s="199" customFormat="1" ht="26.25" customHeight="1">
      <c r="A127" s="810"/>
      <c r="B127" s="811"/>
      <c r="C127" s="829" t="s">
        <v>452</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9253</v>
      </c>
      <c r="AB127" s="768"/>
      <c r="AC127" s="768"/>
      <c r="AD127" s="768"/>
      <c r="AE127" s="769"/>
      <c r="AF127" s="770">
        <v>6893</v>
      </c>
      <c r="AG127" s="768"/>
      <c r="AH127" s="768"/>
      <c r="AI127" s="768"/>
      <c r="AJ127" s="769"/>
      <c r="AK127" s="770">
        <v>4035</v>
      </c>
      <c r="AL127" s="768"/>
      <c r="AM127" s="768"/>
      <c r="AN127" s="768"/>
      <c r="AO127" s="769"/>
      <c r="AP127" s="815">
        <v>0</v>
      </c>
      <c r="AQ127" s="816"/>
      <c r="AR127" s="816"/>
      <c r="AS127" s="816"/>
      <c r="AT127" s="817"/>
      <c r="AU127" s="235"/>
      <c r="AV127" s="235"/>
      <c r="AW127" s="235"/>
      <c r="AX127" s="832" t="s">
        <v>453</v>
      </c>
      <c r="AY127" s="800"/>
      <c r="AZ127" s="800"/>
      <c r="BA127" s="800"/>
      <c r="BB127" s="800"/>
      <c r="BC127" s="800"/>
      <c r="BD127" s="800"/>
      <c r="BE127" s="801"/>
      <c r="BF127" s="799" t="s">
        <v>454</v>
      </c>
      <c r="BG127" s="800"/>
      <c r="BH127" s="800"/>
      <c r="BI127" s="800"/>
      <c r="BJ127" s="800"/>
      <c r="BK127" s="800"/>
      <c r="BL127" s="801"/>
      <c r="BM127" s="799" t="s">
        <v>455</v>
      </c>
      <c r="BN127" s="800"/>
      <c r="BO127" s="800"/>
      <c r="BP127" s="800"/>
      <c r="BQ127" s="800"/>
      <c r="BR127" s="800"/>
      <c r="BS127" s="801"/>
      <c r="BT127" s="799" t="s">
        <v>456</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457</v>
      </c>
      <c r="CQ127" s="738"/>
      <c r="CR127" s="738"/>
      <c r="CS127" s="738"/>
      <c r="CT127" s="738"/>
      <c r="CU127" s="738"/>
      <c r="CV127" s="738"/>
      <c r="CW127" s="738"/>
      <c r="CX127" s="738"/>
      <c r="CY127" s="738"/>
      <c r="CZ127" s="738"/>
      <c r="DA127" s="738"/>
      <c r="DB127" s="738"/>
      <c r="DC127" s="738"/>
      <c r="DD127" s="738"/>
      <c r="DE127" s="738"/>
      <c r="DF127" s="739"/>
      <c r="DG127" s="804" t="s">
        <v>114</v>
      </c>
      <c r="DH127" s="805"/>
      <c r="DI127" s="805"/>
      <c r="DJ127" s="805"/>
      <c r="DK127" s="805"/>
      <c r="DL127" s="805" t="s">
        <v>114</v>
      </c>
      <c r="DM127" s="805"/>
      <c r="DN127" s="805"/>
      <c r="DO127" s="805"/>
      <c r="DP127" s="805"/>
      <c r="DQ127" s="805" t="s">
        <v>114</v>
      </c>
      <c r="DR127" s="805"/>
      <c r="DS127" s="805"/>
      <c r="DT127" s="805"/>
      <c r="DU127" s="805"/>
      <c r="DV127" s="782" t="s">
        <v>114</v>
      </c>
      <c r="DW127" s="782"/>
      <c r="DX127" s="782"/>
      <c r="DY127" s="782"/>
      <c r="DZ127" s="783"/>
    </row>
    <row r="128" spans="1:130" s="199" customFormat="1" ht="26.25" customHeight="1" thickBot="1">
      <c r="A128" s="784" t="s">
        <v>458</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459</v>
      </c>
      <c r="X128" s="786"/>
      <c r="Y128" s="786"/>
      <c r="Z128" s="787"/>
      <c r="AA128" s="788">
        <v>40979</v>
      </c>
      <c r="AB128" s="789"/>
      <c r="AC128" s="789"/>
      <c r="AD128" s="789"/>
      <c r="AE128" s="790"/>
      <c r="AF128" s="791">
        <v>40979</v>
      </c>
      <c r="AG128" s="789"/>
      <c r="AH128" s="789"/>
      <c r="AI128" s="789"/>
      <c r="AJ128" s="790"/>
      <c r="AK128" s="791">
        <v>33601</v>
      </c>
      <c r="AL128" s="789"/>
      <c r="AM128" s="789"/>
      <c r="AN128" s="789"/>
      <c r="AO128" s="790"/>
      <c r="AP128" s="792"/>
      <c r="AQ128" s="793"/>
      <c r="AR128" s="793"/>
      <c r="AS128" s="793"/>
      <c r="AT128" s="794"/>
      <c r="AU128" s="235"/>
      <c r="AV128" s="235"/>
      <c r="AW128" s="235"/>
      <c r="AX128" s="795" t="s">
        <v>460</v>
      </c>
      <c r="AY128" s="796"/>
      <c r="AZ128" s="796"/>
      <c r="BA128" s="796"/>
      <c r="BB128" s="796"/>
      <c r="BC128" s="796"/>
      <c r="BD128" s="796"/>
      <c r="BE128" s="797"/>
      <c r="BF128" s="774" t="s">
        <v>114</v>
      </c>
      <c r="BG128" s="775"/>
      <c r="BH128" s="775"/>
      <c r="BI128" s="775"/>
      <c r="BJ128" s="775"/>
      <c r="BK128" s="775"/>
      <c r="BL128" s="798"/>
      <c r="BM128" s="774">
        <v>13.02</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461</v>
      </c>
      <c r="CQ128" s="716"/>
      <c r="CR128" s="716"/>
      <c r="CS128" s="716"/>
      <c r="CT128" s="716"/>
      <c r="CU128" s="716"/>
      <c r="CV128" s="716"/>
      <c r="CW128" s="716"/>
      <c r="CX128" s="716"/>
      <c r="CY128" s="716"/>
      <c r="CZ128" s="716"/>
      <c r="DA128" s="716"/>
      <c r="DB128" s="716"/>
      <c r="DC128" s="716"/>
      <c r="DD128" s="716"/>
      <c r="DE128" s="716"/>
      <c r="DF128" s="717"/>
      <c r="DG128" s="778" t="s">
        <v>114</v>
      </c>
      <c r="DH128" s="779"/>
      <c r="DI128" s="779"/>
      <c r="DJ128" s="779"/>
      <c r="DK128" s="779"/>
      <c r="DL128" s="779" t="s">
        <v>114</v>
      </c>
      <c r="DM128" s="779"/>
      <c r="DN128" s="779"/>
      <c r="DO128" s="779"/>
      <c r="DP128" s="779"/>
      <c r="DQ128" s="779">
        <v>28000</v>
      </c>
      <c r="DR128" s="779"/>
      <c r="DS128" s="779"/>
      <c r="DT128" s="779"/>
      <c r="DU128" s="779"/>
      <c r="DV128" s="780">
        <v>0.3</v>
      </c>
      <c r="DW128" s="780"/>
      <c r="DX128" s="780"/>
      <c r="DY128" s="780"/>
      <c r="DZ128" s="781"/>
    </row>
    <row r="129" spans="1:131" s="199" customFormat="1" ht="26.25" customHeight="1">
      <c r="A129" s="762" t="s">
        <v>92</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462</v>
      </c>
      <c r="X129" s="765"/>
      <c r="Y129" s="765"/>
      <c r="Z129" s="766"/>
      <c r="AA129" s="767">
        <v>12149707</v>
      </c>
      <c r="AB129" s="768"/>
      <c r="AC129" s="768"/>
      <c r="AD129" s="768"/>
      <c r="AE129" s="769"/>
      <c r="AF129" s="770">
        <v>12456589</v>
      </c>
      <c r="AG129" s="768"/>
      <c r="AH129" s="768"/>
      <c r="AI129" s="768"/>
      <c r="AJ129" s="769"/>
      <c r="AK129" s="770">
        <v>12332915</v>
      </c>
      <c r="AL129" s="768"/>
      <c r="AM129" s="768"/>
      <c r="AN129" s="768"/>
      <c r="AO129" s="769"/>
      <c r="AP129" s="771"/>
      <c r="AQ129" s="772"/>
      <c r="AR129" s="772"/>
      <c r="AS129" s="772"/>
      <c r="AT129" s="773"/>
      <c r="AU129" s="237"/>
      <c r="AV129" s="237"/>
      <c r="AW129" s="237"/>
      <c r="AX129" s="737" t="s">
        <v>463</v>
      </c>
      <c r="AY129" s="738"/>
      <c r="AZ129" s="738"/>
      <c r="BA129" s="738"/>
      <c r="BB129" s="738"/>
      <c r="BC129" s="738"/>
      <c r="BD129" s="738"/>
      <c r="BE129" s="739"/>
      <c r="BF129" s="757" t="s">
        <v>114</v>
      </c>
      <c r="BG129" s="758"/>
      <c r="BH129" s="758"/>
      <c r="BI129" s="758"/>
      <c r="BJ129" s="758"/>
      <c r="BK129" s="758"/>
      <c r="BL129" s="759"/>
      <c r="BM129" s="757">
        <v>18.02</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62" t="s">
        <v>464</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465</v>
      </c>
      <c r="X130" s="765"/>
      <c r="Y130" s="765"/>
      <c r="Z130" s="766"/>
      <c r="AA130" s="767">
        <v>2250872</v>
      </c>
      <c r="AB130" s="768"/>
      <c r="AC130" s="768"/>
      <c r="AD130" s="768"/>
      <c r="AE130" s="769"/>
      <c r="AF130" s="770">
        <v>2235259</v>
      </c>
      <c r="AG130" s="768"/>
      <c r="AH130" s="768"/>
      <c r="AI130" s="768"/>
      <c r="AJ130" s="769"/>
      <c r="AK130" s="770">
        <v>2272600</v>
      </c>
      <c r="AL130" s="768"/>
      <c r="AM130" s="768"/>
      <c r="AN130" s="768"/>
      <c r="AO130" s="769"/>
      <c r="AP130" s="771"/>
      <c r="AQ130" s="772"/>
      <c r="AR130" s="772"/>
      <c r="AS130" s="772"/>
      <c r="AT130" s="773"/>
      <c r="AU130" s="237"/>
      <c r="AV130" s="237"/>
      <c r="AW130" s="237"/>
      <c r="AX130" s="737" t="s">
        <v>466</v>
      </c>
      <c r="AY130" s="738"/>
      <c r="AZ130" s="738"/>
      <c r="BA130" s="738"/>
      <c r="BB130" s="738"/>
      <c r="BC130" s="738"/>
      <c r="BD130" s="738"/>
      <c r="BE130" s="739"/>
      <c r="BF130" s="740">
        <v>13.4</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467</v>
      </c>
      <c r="X131" s="748"/>
      <c r="Y131" s="748"/>
      <c r="Z131" s="749"/>
      <c r="AA131" s="750">
        <v>9898835</v>
      </c>
      <c r="AB131" s="751"/>
      <c r="AC131" s="751"/>
      <c r="AD131" s="751"/>
      <c r="AE131" s="752"/>
      <c r="AF131" s="753">
        <v>10221330</v>
      </c>
      <c r="AG131" s="751"/>
      <c r="AH131" s="751"/>
      <c r="AI131" s="751"/>
      <c r="AJ131" s="752"/>
      <c r="AK131" s="753">
        <v>10060315</v>
      </c>
      <c r="AL131" s="751"/>
      <c r="AM131" s="751"/>
      <c r="AN131" s="751"/>
      <c r="AO131" s="752"/>
      <c r="AP131" s="754"/>
      <c r="AQ131" s="755"/>
      <c r="AR131" s="755"/>
      <c r="AS131" s="755"/>
      <c r="AT131" s="756"/>
      <c r="AU131" s="237"/>
      <c r="AV131" s="237"/>
      <c r="AW131" s="237"/>
      <c r="AX131" s="715" t="s">
        <v>468</v>
      </c>
      <c r="AY131" s="716"/>
      <c r="AZ131" s="716"/>
      <c r="BA131" s="716"/>
      <c r="BB131" s="716"/>
      <c r="BC131" s="716"/>
      <c r="BD131" s="716"/>
      <c r="BE131" s="717"/>
      <c r="BF131" s="718">
        <v>110.3</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24" t="s">
        <v>469</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470</v>
      </c>
      <c r="W132" s="728"/>
      <c r="X132" s="728"/>
      <c r="Y132" s="728"/>
      <c r="Z132" s="729"/>
      <c r="AA132" s="730">
        <v>15.319085530000001</v>
      </c>
      <c r="AB132" s="731"/>
      <c r="AC132" s="731"/>
      <c r="AD132" s="731"/>
      <c r="AE132" s="732"/>
      <c r="AF132" s="733">
        <v>13.061519390000001</v>
      </c>
      <c r="AG132" s="731"/>
      <c r="AH132" s="731"/>
      <c r="AI132" s="731"/>
      <c r="AJ132" s="732"/>
      <c r="AK132" s="733">
        <v>11.978123950000001</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471</v>
      </c>
      <c r="W133" s="707"/>
      <c r="X133" s="707"/>
      <c r="Y133" s="707"/>
      <c r="Z133" s="708"/>
      <c r="AA133" s="709">
        <v>15.9</v>
      </c>
      <c r="AB133" s="710"/>
      <c r="AC133" s="710"/>
      <c r="AD133" s="710"/>
      <c r="AE133" s="711"/>
      <c r="AF133" s="709">
        <v>14.8</v>
      </c>
      <c r="AG133" s="710"/>
      <c r="AH133" s="710"/>
      <c r="AI133" s="710"/>
      <c r="AJ133" s="711"/>
      <c r="AK133" s="709">
        <v>13.4</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472</v>
      </c>
      <c r="B5" s="248"/>
      <c r="C5" s="248"/>
      <c r="D5" s="248"/>
      <c r="E5" s="248"/>
      <c r="F5" s="248"/>
      <c r="G5" s="248"/>
      <c r="H5" s="248"/>
      <c r="I5" s="248"/>
      <c r="J5" s="248"/>
      <c r="K5" s="248"/>
      <c r="L5" s="248"/>
      <c r="M5" s="248"/>
      <c r="N5" s="248"/>
      <c r="O5" s="249"/>
    </row>
    <row r="6" spans="1:16">
      <c r="A6" s="250"/>
      <c r="B6" s="246"/>
      <c r="C6" s="246"/>
      <c r="D6" s="246"/>
      <c r="E6" s="246"/>
      <c r="F6" s="246"/>
      <c r="G6" s="251" t="s">
        <v>473</v>
      </c>
      <c r="H6" s="251"/>
      <c r="I6" s="251"/>
      <c r="J6" s="251"/>
      <c r="K6" s="246"/>
      <c r="L6" s="246"/>
      <c r="M6" s="246"/>
      <c r="N6" s="246"/>
    </row>
    <row r="7" spans="1:16">
      <c r="A7" s="250"/>
      <c r="B7" s="246"/>
      <c r="C7" s="246"/>
      <c r="D7" s="246"/>
      <c r="E7" s="246"/>
      <c r="F7" s="246"/>
      <c r="G7" s="253"/>
      <c r="H7" s="254"/>
      <c r="I7" s="254"/>
      <c r="J7" s="255"/>
      <c r="K7" s="1122" t="s">
        <v>474</v>
      </c>
      <c r="L7" s="256"/>
      <c r="M7" s="257" t="s">
        <v>475</v>
      </c>
      <c r="N7" s="258"/>
    </row>
    <row r="8" spans="1:16">
      <c r="A8" s="250"/>
      <c r="B8" s="246"/>
      <c r="C8" s="246"/>
      <c r="D8" s="246"/>
      <c r="E8" s="246"/>
      <c r="F8" s="246"/>
      <c r="G8" s="259"/>
      <c r="H8" s="260"/>
      <c r="I8" s="260"/>
      <c r="J8" s="261"/>
      <c r="K8" s="1123"/>
      <c r="L8" s="262" t="s">
        <v>476</v>
      </c>
      <c r="M8" s="263" t="s">
        <v>477</v>
      </c>
      <c r="N8" s="264" t="s">
        <v>478</v>
      </c>
    </row>
    <row r="9" spans="1:16">
      <c r="A9" s="250"/>
      <c r="B9" s="246"/>
      <c r="C9" s="246"/>
      <c r="D9" s="246"/>
      <c r="E9" s="246"/>
      <c r="F9" s="246"/>
      <c r="G9" s="1136" t="s">
        <v>479</v>
      </c>
      <c r="H9" s="1137"/>
      <c r="I9" s="1137"/>
      <c r="J9" s="1138"/>
      <c r="K9" s="265">
        <v>2618748</v>
      </c>
      <c r="L9" s="266">
        <v>62646</v>
      </c>
      <c r="M9" s="267">
        <v>68135</v>
      </c>
      <c r="N9" s="268">
        <v>-8.1</v>
      </c>
    </row>
    <row r="10" spans="1:16">
      <c r="A10" s="250"/>
      <c r="B10" s="246"/>
      <c r="C10" s="246"/>
      <c r="D10" s="246"/>
      <c r="E10" s="246"/>
      <c r="F10" s="246"/>
      <c r="G10" s="1136" t="s">
        <v>480</v>
      </c>
      <c r="H10" s="1137"/>
      <c r="I10" s="1137"/>
      <c r="J10" s="1138"/>
      <c r="K10" s="269">
        <v>258108</v>
      </c>
      <c r="L10" s="270">
        <v>6175</v>
      </c>
      <c r="M10" s="271">
        <v>7843</v>
      </c>
      <c r="N10" s="272">
        <v>-21.3</v>
      </c>
    </row>
    <row r="11" spans="1:16" ht="13.5" customHeight="1">
      <c r="A11" s="250"/>
      <c r="B11" s="246"/>
      <c r="C11" s="246"/>
      <c r="D11" s="246"/>
      <c r="E11" s="246"/>
      <c r="F11" s="246"/>
      <c r="G11" s="1136" t="s">
        <v>481</v>
      </c>
      <c r="H11" s="1137"/>
      <c r="I11" s="1137"/>
      <c r="J11" s="1138"/>
      <c r="K11" s="269">
        <v>562890</v>
      </c>
      <c r="L11" s="270">
        <v>13466</v>
      </c>
      <c r="M11" s="271">
        <v>8431</v>
      </c>
      <c r="N11" s="272">
        <v>59.7</v>
      </c>
    </row>
    <row r="12" spans="1:16" ht="13.5" customHeight="1">
      <c r="A12" s="250"/>
      <c r="B12" s="246"/>
      <c r="C12" s="246"/>
      <c r="D12" s="246"/>
      <c r="E12" s="246"/>
      <c r="F12" s="246"/>
      <c r="G12" s="1136" t="s">
        <v>482</v>
      </c>
      <c r="H12" s="1137"/>
      <c r="I12" s="1137"/>
      <c r="J12" s="1138"/>
      <c r="K12" s="269">
        <v>87173</v>
      </c>
      <c r="L12" s="270">
        <v>2085</v>
      </c>
      <c r="M12" s="271">
        <v>1146</v>
      </c>
      <c r="N12" s="272">
        <v>81.900000000000006</v>
      </c>
    </row>
    <row r="13" spans="1:16" ht="13.5" customHeight="1">
      <c r="A13" s="250"/>
      <c r="B13" s="246"/>
      <c r="C13" s="246"/>
      <c r="D13" s="246"/>
      <c r="E13" s="246"/>
      <c r="F13" s="246"/>
      <c r="G13" s="1136" t="s">
        <v>483</v>
      </c>
      <c r="H13" s="1137"/>
      <c r="I13" s="1137"/>
      <c r="J13" s="1138"/>
      <c r="K13" s="269">
        <v>30427</v>
      </c>
      <c r="L13" s="270">
        <v>728</v>
      </c>
      <c r="M13" s="271">
        <v>13</v>
      </c>
      <c r="N13" s="272">
        <v>5500</v>
      </c>
    </row>
    <row r="14" spans="1:16" ht="13.5" customHeight="1">
      <c r="A14" s="250"/>
      <c r="B14" s="246"/>
      <c r="C14" s="246"/>
      <c r="D14" s="246"/>
      <c r="E14" s="246"/>
      <c r="F14" s="246"/>
      <c r="G14" s="1136" t="s">
        <v>484</v>
      </c>
      <c r="H14" s="1137"/>
      <c r="I14" s="1137"/>
      <c r="J14" s="1138"/>
      <c r="K14" s="269">
        <v>69067</v>
      </c>
      <c r="L14" s="270">
        <v>1652</v>
      </c>
      <c r="M14" s="271">
        <v>2999</v>
      </c>
      <c r="N14" s="272">
        <v>-44.9</v>
      </c>
    </row>
    <row r="15" spans="1:16" ht="13.5" customHeight="1">
      <c r="A15" s="250"/>
      <c r="B15" s="246"/>
      <c r="C15" s="246"/>
      <c r="D15" s="246"/>
      <c r="E15" s="246"/>
      <c r="F15" s="246"/>
      <c r="G15" s="1136" t="s">
        <v>485</v>
      </c>
      <c r="H15" s="1137"/>
      <c r="I15" s="1137"/>
      <c r="J15" s="1138"/>
      <c r="K15" s="269">
        <v>94855</v>
      </c>
      <c r="L15" s="270">
        <v>2269</v>
      </c>
      <c r="M15" s="271">
        <v>1559</v>
      </c>
      <c r="N15" s="272">
        <v>45.5</v>
      </c>
    </row>
    <row r="16" spans="1:16">
      <c r="A16" s="250"/>
      <c r="B16" s="246"/>
      <c r="C16" s="246"/>
      <c r="D16" s="246"/>
      <c r="E16" s="246"/>
      <c r="F16" s="246"/>
      <c r="G16" s="1139" t="s">
        <v>486</v>
      </c>
      <c r="H16" s="1140"/>
      <c r="I16" s="1140"/>
      <c r="J16" s="1141"/>
      <c r="K16" s="270">
        <v>-303685</v>
      </c>
      <c r="L16" s="270">
        <v>-7265</v>
      </c>
      <c r="M16" s="271">
        <v>-6577</v>
      </c>
      <c r="N16" s="272">
        <v>10.5</v>
      </c>
    </row>
    <row r="17" spans="1:16">
      <c r="A17" s="250"/>
      <c r="B17" s="246"/>
      <c r="C17" s="246"/>
      <c r="D17" s="246"/>
      <c r="E17" s="246"/>
      <c r="F17" s="246"/>
      <c r="G17" s="1139" t="s">
        <v>172</v>
      </c>
      <c r="H17" s="1140"/>
      <c r="I17" s="1140"/>
      <c r="J17" s="1141"/>
      <c r="K17" s="270">
        <v>3417583</v>
      </c>
      <c r="L17" s="270">
        <v>81756</v>
      </c>
      <c r="M17" s="271">
        <v>83548</v>
      </c>
      <c r="N17" s="272">
        <v>-2.1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487</v>
      </c>
      <c r="H19" s="246"/>
      <c r="I19" s="246"/>
      <c r="J19" s="246"/>
      <c r="K19" s="246"/>
      <c r="L19" s="246"/>
      <c r="M19" s="246"/>
      <c r="N19" s="246"/>
    </row>
    <row r="20" spans="1:16">
      <c r="A20" s="250"/>
      <c r="B20" s="246"/>
      <c r="C20" s="246"/>
      <c r="D20" s="246"/>
      <c r="E20" s="246"/>
      <c r="F20" s="246"/>
      <c r="G20" s="274"/>
      <c r="H20" s="275"/>
      <c r="I20" s="275"/>
      <c r="J20" s="276"/>
      <c r="K20" s="277" t="s">
        <v>488</v>
      </c>
      <c r="L20" s="278" t="s">
        <v>489</v>
      </c>
      <c r="M20" s="279" t="s">
        <v>490</v>
      </c>
      <c r="N20" s="280"/>
    </row>
    <row r="21" spans="1:16" s="286" customFormat="1">
      <c r="A21" s="281"/>
      <c r="B21" s="251"/>
      <c r="C21" s="251"/>
      <c r="D21" s="251"/>
      <c r="E21" s="251"/>
      <c r="F21" s="251"/>
      <c r="G21" s="1133" t="s">
        <v>491</v>
      </c>
      <c r="H21" s="1134"/>
      <c r="I21" s="1134"/>
      <c r="J21" s="1135"/>
      <c r="K21" s="282">
        <v>8.06</v>
      </c>
      <c r="L21" s="283">
        <v>8.0299999999999994</v>
      </c>
      <c r="M21" s="284">
        <v>0.03</v>
      </c>
      <c r="N21" s="251"/>
      <c r="O21" s="285"/>
      <c r="P21" s="281"/>
    </row>
    <row r="22" spans="1:16" s="286" customFormat="1">
      <c r="A22" s="281"/>
      <c r="B22" s="251"/>
      <c r="C22" s="251"/>
      <c r="D22" s="251"/>
      <c r="E22" s="251"/>
      <c r="F22" s="251"/>
      <c r="G22" s="1133" t="s">
        <v>492</v>
      </c>
      <c r="H22" s="1134"/>
      <c r="I22" s="1134"/>
      <c r="J22" s="1135"/>
      <c r="K22" s="287">
        <v>98.8</v>
      </c>
      <c r="L22" s="288">
        <v>97.6</v>
      </c>
      <c r="M22" s="289">
        <v>1.2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493</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494</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495</v>
      </c>
      <c r="H29" s="251"/>
      <c r="I29" s="251"/>
      <c r="J29" s="251"/>
      <c r="K29" s="246"/>
      <c r="L29" s="246"/>
      <c r="M29" s="246"/>
      <c r="N29" s="246"/>
      <c r="O29" s="295"/>
    </row>
    <row r="30" spans="1:16">
      <c r="A30" s="250"/>
      <c r="B30" s="246"/>
      <c r="C30" s="246"/>
      <c r="D30" s="246"/>
      <c r="E30" s="246"/>
      <c r="F30" s="246"/>
      <c r="G30" s="253"/>
      <c r="H30" s="254"/>
      <c r="I30" s="254"/>
      <c r="J30" s="255"/>
      <c r="K30" s="1122" t="s">
        <v>474</v>
      </c>
      <c r="L30" s="256"/>
      <c r="M30" s="257" t="s">
        <v>475</v>
      </c>
      <c r="N30" s="258"/>
    </row>
    <row r="31" spans="1:16">
      <c r="A31" s="250"/>
      <c r="B31" s="246"/>
      <c r="C31" s="246"/>
      <c r="D31" s="246"/>
      <c r="E31" s="246"/>
      <c r="F31" s="246"/>
      <c r="G31" s="259"/>
      <c r="H31" s="260"/>
      <c r="I31" s="260"/>
      <c r="J31" s="261"/>
      <c r="K31" s="1123"/>
      <c r="L31" s="262" t="s">
        <v>476</v>
      </c>
      <c r="M31" s="263" t="s">
        <v>477</v>
      </c>
      <c r="N31" s="264" t="s">
        <v>478</v>
      </c>
    </row>
    <row r="32" spans="1:16" ht="27" customHeight="1">
      <c r="A32" s="250"/>
      <c r="B32" s="246"/>
      <c r="C32" s="246"/>
      <c r="D32" s="246"/>
      <c r="E32" s="246"/>
      <c r="F32" s="246"/>
      <c r="G32" s="1124" t="s">
        <v>496</v>
      </c>
      <c r="H32" s="1125"/>
      <c r="I32" s="1125"/>
      <c r="J32" s="1126"/>
      <c r="K32" s="296">
        <v>2256184</v>
      </c>
      <c r="L32" s="296">
        <v>53973</v>
      </c>
      <c r="M32" s="297">
        <v>50382</v>
      </c>
      <c r="N32" s="298">
        <v>7.1</v>
      </c>
    </row>
    <row r="33" spans="1:16" ht="13.5" customHeight="1">
      <c r="A33" s="250"/>
      <c r="B33" s="246"/>
      <c r="C33" s="246"/>
      <c r="D33" s="246"/>
      <c r="E33" s="246"/>
      <c r="F33" s="246"/>
      <c r="G33" s="1124" t="s">
        <v>497</v>
      </c>
      <c r="H33" s="1125"/>
      <c r="I33" s="1125"/>
      <c r="J33" s="1126"/>
      <c r="K33" s="296" t="s">
        <v>498</v>
      </c>
      <c r="L33" s="296" t="s">
        <v>498</v>
      </c>
      <c r="M33" s="297" t="s">
        <v>498</v>
      </c>
      <c r="N33" s="298" t="s">
        <v>498</v>
      </c>
    </row>
    <row r="34" spans="1:16" ht="27" customHeight="1">
      <c r="A34" s="250"/>
      <c r="B34" s="246"/>
      <c r="C34" s="246"/>
      <c r="D34" s="246"/>
      <c r="E34" s="246"/>
      <c r="F34" s="246"/>
      <c r="G34" s="1124" t="s">
        <v>499</v>
      </c>
      <c r="H34" s="1125"/>
      <c r="I34" s="1125"/>
      <c r="J34" s="1126"/>
      <c r="K34" s="296" t="s">
        <v>498</v>
      </c>
      <c r="L34" s="296" t="s">
        <v>498</v>
      </c>
      <c r="M34" s="297">
        <v>67</v>
      </c>
      <c r="N34" s="298" t="s">
        <v>498</v>
      </c>
    </row>
    <row r="35" spans="1:16" ht="27" customHeight="1">
      <c r="A35" s="250"/>
      <c r="B35" s="246"/>
      <c r="C35" s="246"/>
      <c r="D35" s="246"/>
      <c r="E35" s="246"/>
      <c r="F35" s="246"/>
      <c r="G35" s="1124" t="s">
        <v>500</v>
      </c>
      <c r="H35" s="1125"/>
      <c r="I35" s="1125"/>
      <c r="J35" s="1126"/>
      <c r="K35" s="296">
        <v>1064534</v>
      </c>
      <c r="L35" s="296">
        <v>25466</v>
      </c>
      <c r="M35" s="297">
        <v>21211</v>
      </c>
      <c r="N35" s="298">
        <v>20.100000000000001</v>
      </c>
    </row>
    <row r="36" spans="1:16" ht="27" customHeight="1">
      <c r="A36" s="250"/>
      <c r="B36" s="246"/>
      <c r="C36" s="246"/>
      <c r="D36" s="246"/>
      <c r="E36" s="246"/>
      <c r="F36" s="246"/>
      <c r="G36" s="1124" t="s">
        <v>501</v>
      </c>
      <c r="H36" s="1125"/>
      <c r="I36" s="1125"/>
      <c r="J36" s="1126"/>
      <c r="K36" s="296">
        <v>91139</v>
      </c>
      <c r="L36" s="296">
        <v>2180</v>
      </c>
      <c r="M36" s="297">
        <v>3327</v>
      </c>
      <c r="N36" s="298">
        <v>-34.5</v>
      </c>
    </row>
    <row r="37" spans="1:16" ht="13.5" customHeight="1">
      <c r="A37" s="250"/>
      <c r="B37" s="246"/>
      <c r="C37" s="246"/>
      <c r="D37" s="246"/>
      <c r="E37" s="246"/>
      <c r="F37" s="246"/>
      <c r="G37" s="1124" t="s">
        <v>502</v>
      </c>
      <c r="H37" s="1125"/>
      <c r="I37" s="1125"/>
      <c r="J37" s="1126"/>
      <c r="K37" s="296">
        <v>99381</v>
      </c>
      <c r="L37" s="296">
        <v>2377</v>
      </c>
      <c r="M37" s="297">
        <v>797</v>
      </c>
      <c r="N37" s="298">
        <v>198.2</v>
      </c>
    </row>
    <row r="38" spans="1:16" ht="27" customHeight="1">
      <c r="A38" s="250"/>
      <c r="B38" s="246"/>
      <c r="C38" s="246"/>
      <c r="D38" s="246"/>
      <c r="E38" s="246"/>
      <c r="F38" s="246"/>
      <c r="G38" s="1127" t="s">
        <v>503</v>
      </c>
      <c r="H38" s="1128"/>
      <c r="I38" s="1128"/>
      <c r="J38" s="1129"/>
      <c r="K38" s="299" t="s">
        <v>498</v>
      </c>
      <c r="L38" s="299" t="s">
        <v>498</v>
      </c>
      <c r="M38" s="300">
        <v>3</v>
      </c>
      <c r="N38" s="301" t="s">
        <v>498</v>
      </c>
      <c r="O38" s="295"/>
    </row>
    <row r="39" spans="1:16">
      <c r="A39" s="250"/>
      <c r="B39" s="246"/>
      <c r="C39" s="246"/>
      <c r="D39" s="246"/>
      <c r="E39" s="246"/>
      <c r="F39" s="246"/>
      <c r="G39" s="1127" t="s">
        <v>504</v>
      </c>
      <c r="H39" s="1128"/>
      <c r="I39" s="1128"/>
      <c r="J39" s="1129"/>
      <c r="K39" s="302">
        <v>-33601</v>
      </c>
      <c r="L39" s="302">
        <v>-804</v>
      </c>
      <c r="M39" s="303">
        <v>-4757</v>
      </c>
      <c r="N39" s="304">
        <v>-83.1</v>
      </c>
      <c r="O39" s="295"/>
    </row>
    <row r="40" spans="1:16" ht="27" customHeight="1">
      <c r="A40" s="250"/>
      <c r="B40" s="246"/>
      <c r="C40" s="246"/>
      <c r="D40" s="246"/>
      <c r="E40" s="246"/>
      <c r="F40" s="246"/>
      <c r="G40" s="1124" t="s">
        <v>505</v>
      </c>
      <c r="H40" s="1125"/>
      <c r="I40" s="1125"/>
      <c r="J40" s="1126"/>
      <c r="K40" s="302">
        <v>-2272600</v>
      </c>
      <c r="L40" s="302">
        <v>-54366</v>
      </c>
      <c r="M40" s="303">
        <v>-48278</v>
      </c>
      <c r="N40" s="304">
        <v>12.6</v>
      </c>
      <c r="O40" s="295"/>
    </row>
    <row r="41" spans="1:16">
      <c r="A41" s="250"/>
      <c r="B41" s="246"/>
      <c r="C41" s="246"/>
      <c r="D41" s="246"/>
      <c r="E41" s="246"/>
      <c r="F41" s="246"/>
      <c r="G41" s="1130" t="s">
        <v>283</v>
      </c>
      <c r="H41" s="1131"/>
      <c r="I41" s="1131"/>
      <c r="J41" s="1132"/>
      <c r="K41" s="296">
        <v>1205037</v>
      </c>
      <c r="L41" s="302">
        <v>28827</v>
      </c>
      <c r="M41" s="303">
        <v>22752</v>
      </c>
      <c r="N41" s="304">
        <v>26.7</v>
      </c>
      <c r="O41" s="295"/>
    </row>
    <row r="42" spans="1:16">
      <c r="A42" s="250"/>
      <c r="B42" s="246"/>
      <c r="C42" s="246"/>
      <c r="D42" s="246"/>
      <c r="E42" s="246"/>
      <c r="F42" s="246"/>
      <c r="G42" s="305" t="s">
        <v>506</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507</v>
      </c>
      <c r="B47" s="246"/>
      <c r="C47" s="246"/>
      <c r="D47" s="246"/>
      <c r="E47" s="246"/>
      <c r="F47" s="246"/>
      <c r="G47" s="246"/>
      <c r="H47" s="246"/>
      <c r="I47" s="246"/>
      <c r="J47" s="246"/>
      <c r="K47" s="246"/>
      <c r="L47" s="246"/>
      <c r="M47" s="246"/>
      <c r="N47" s="246"/>
    </row>
    <row r="48" spans="1:16">
      <c r="A48" s="250"/>
      <c r="B48" s="246"/>
      <c r="C48" s="246"/>
      <c r="D48" s="246"/>
      <c r="E48" s="246"/>
      <c r="F48" s="246"/>
      <c r="G48" s="310" t="s">
        <v>508</v>
      </c>
      <c r="H48" s="310"/>
      <c r="I48" s="310"/>
      <c r="J48" s="310"/>
      <c r="K48" s="310"/>
      <c r="L48" s="310"/>
      <c r="M48" s="311"/>
      <c r="N48" s="310"/>
    </row>
    <row r="49" spans="1:14" ht="13.5" customHeight="1">
      <c r="A49" s="250"/>
      <c r="B49" s="246"/>
      <c r="C49" s="246"/>
      <c r="D49" s="246"/>
      <c r="E49" s="246"/>
      <c r="F49" s="246"/>
      <c r="G49" s="312"/>
      <c r="H49" s="313"/>
      <c r="I49" s="1117" t="s">
        <v>474</v>
      </c>
      <c r="J49" s="1119" t="s">
        <v>509</v>
      </c>
      <c r="K49" s="1120"/>
      <c r="L49" s="1120"/>
      <c r="M49" s="1120"/>
      <c r="N49" s="1121"/>
    </row>
    <row r="50" spans="1:14">
      <c r="A50" s="250"/>
      <c r="B50" s="246"/>
      <c r="C50" s="246"/>
      <c r="D50" s="246"/>
      <c r="E50" s="246"/>
      <c r="F50" s="246"/>
      <c r="G50" s="314"/>
      <c r="H50" s="315"/>
      <c r="I50" s="1118"/>
      <c r="J50" s="316" t="s">
        <v>510</v>
      </c>
      <c r="K50" s="317" t="s">
        <v>511</v>
      </c>
      <c r="L50" s="318" t="s">
        <v>512</v>
      </c>
      <c r="M50" s="319" t="s">
        <v>513</v>
      </c>
      <c r="N50" s="320" t="s">
        <v>514</v>
      </c>
    </row>
    <row r="51" spans="1:14">
      <c r="A51" s="250"/>
      <c r="B51" s="246"/>
      <c r="C51" s="246"/>
      <c r="D51" s="246"/>
      <c r="E51" s="246"/>
      <c r="F51" s="246"/>
      <c r="G51" s="312" t="s">
        <v>515</v>
      </c>
      <c r="H51" s="313"/>
      <c r="I51" s="321">
        <v>4420925</v>
      </c>
      <c r="J51" s="322">
        <v>104191</v>
      </c>
      <c r="K51" s="323">
        <v>32.200000000000003</v>
      </c>
      <c r="L51" s="324">
        <v>60245</v>
      </c>
      <c r="M51" s="325">
        <v>22.7</v>
      </c>
      <c r="N51" s="326">
        <v>9.5</v>
      </c>
    </row>
    <row r="52" spans="1:14">
      <c r="A52" s="250"/>
      <c r="B52" s="246"/>
      <c r="C52" s="246"/>
      <c r="D52" s="246"/>
      <c r="E52" s="246"/>
      <c r="F52" s="246"/>
      <c r="G52" s="327"/>
      <c r="H52" s="328" t="s">
        <v>516</v>
      </c>
      <c r="I52" s="329">
        <v>2419537</v>
      </c>
      <c r="J52" s="330">
        <v>57023</v>
      </c>
      <c r="K52" s="331">
        <v>45.5</v>
      </c>
      <c r="L52" s="332">
        <v>33678</v>
      </c>
      <c r="M52" s="333">
        <v>22.8</v>
      </c>
      <c r="N52" s="334">
        <v>22.7</v>
      </c>
    </row>
    <row r="53" spans="1:14">
      <c r="A53" s="250"/>
      <c r="B53" s="246"/>
      <c r="C53" s="246"/>
      <c r="D53" s="246"/>
      <c r="E53" s="246"/>
      <c r="F53" s="246"/>
      <c r="G53" s="312" t="s">
        <v>517</v>
      </c>
      <c r="H53" s="313"/>
      <c r="I53" s="321">
        <v>4971625</v>
      </c>
      <c r="J53" s="322">
        <v>117377</v>
      </c>
      <c r="K53" s="323">
        <v>12.7</v>
      </c>
      <c r="L53" s="324">
        <v>68386</v>
      </c>
      <c r="M53" s="325">
        <v>13.5</v>
      </c>
      <c r="N53" s="326">
        <v>-0.8</v>
      </c>
    </row>
    <row r="54" spans="1:14">
      <c r="A54" s="250"/>
      <c r="B54" s="246"/>
      <c r="C54" s="246"/>
      <c r="D54" s="246"/>
      <c r="E54" s="246"/>
      <c r="F54" s="246"/>
      <c r="G54" s="327"/>
      <c r="H54" s="328" t="s">
        <v>516</v>
      </c>
      <c r="I54" s="329">
        <v>1478481</v>
      </c>
      <c r="J54" s="330">
        <v>34906</v>
      </c>
      <c r="K54" s="331">
        <v>-38.799999999999997</v>
      </c>
      <c r="L54" s="332">
        <v>35121</v>
      </c>
      <c r="M54" s="333">
        <v>4.3</v>
      </c>
      <c r="N54" s="334">
        <v>-43.1</v>
      </c>
    </row>
    <row r="55" spans="1:14">
      <c r="A55" s="250"/>
      <c r="B55" s="246"/>
      <c r="C55" s="246"/>
      <c r="D55" s="246"/>
      <c r="E55" s="246"/>
      <c r="F55" s="246"/>
      <c r="G55" s="312" t="s">
        <v>518</v>
      </c>
      <c r="H55" s="313"/>
      <c r="I55" s="321">
        <v>6692050</v>
      </c>
      <c r="J55" s="322">
        <v>158926</v>
      </c>
      <c r="K55" s="323">
        <v>35.4</v>
      </c>
      <c r="L55" s="324">
        <v>81305</v>
      </c>
      <c r="M55" s="325">
        <v>18.899999999999999</v>
      </c>
      <c r="N55" s="326">
        <v>16.5</v>
      </c>
    </row>
    <row r="56" spans="1:14">
      <c r="A56" s="250"/>
      <c r="B56" s="246"/>
      <c r="C56" s="246"/>
      <c r="D56" s="246"/>
      <c r="E56" s="246"/>
      <c r="F56" s="246"/>
      <c r="G56" s="327"/>
      <c r="H56" s="328" t="s">
        <v>516</v>
      </c>
      <c r="I56" s="329">
        <v>3202803</v>
      </c>
      <c r="J56" s="330">
        <v>76062</v>
      </c>
      <c r="K56" s="331">
        <v>117.9</v>
      </c>
      <c r="L56" s="332">
        <v>48720</v>
      </c>
      <c r="M56" s="333">
        <v>38.700000000000003</v>
      </c>
      <c r="N56" s="334">
        <v>79.2</v>
      </c>
    </row>
    <row r="57" spans="1:14">
      <c r="A57" s="250"/>
      <c r="B57" s="246"/>
      <c r="C57" s="246"/>
      <c r="D57" s="246"/>
      <c r="E57" s="246"/>
      <c r="F57" s="246"/>
      <c r="G57" s="312" t="s">
        <v>519</v>
      </c>
      <c r="H57" s="313"/>
      <c r="I57" s="321">
        <v>6210407</v>
      </c>
      <c r="J57" s="322">
        <v>148064</v>
      </c>
      <c r="K57" s="323">
        <v>-6.8</v>
      </c>
      <c r="L57" s="324">
        <v>81768</v>
      </c>
      <c r="M57" s="325">
        <v>0.6</v>
      </c>
      <c r="N57" s="326">
        <v>-7.4</v>
      </c>
    </row>
    <row r="58" spans="1:14">
      <c r="A58" s="250"/>
      <c r="B58" s="246"/>
      <c r="C58" s="246"/>
      <c r="D58" s="246"/>
      <c r="E58" s="246"/>
      <c r="F58" s="246"/>
      <c r="G58" s="327"/>
      <c r="H58" s="328" t="s">
        <v>516</v>
      </c>
      <c r="I58" s="329">
        <v>3415692</v>
      </c>
      <c r="J58" s="330">
        <v>81435</v>
      </c>
      <c r="K58" s="331">
        <v>7.1</v>
      </c>
      <c r="L58" s="332">
        <v>37917</v>
      </c>
      <c r="M58" s="333">
        <v>-22.2</v>
      </c>
      <c r="N58" s="334">
        <v>29.3</v>
      </c>
    </row>
    <row r="59" spans="1:14">
      <c r="A59" s="250"/>
      <c r="B59" s="246"/>
      <c r="C59" s="246"/>
      <c r="D59" s="246"/>
      <c r="E59" s="246"/>
      <c r="F59" s="246"/>
      <c r="G59" s="312" t="s">
        <v>520</v>
      </c>
      <c r="H59" s="313"/>
      <c r="I59" s="321">
        <v>3258324</v>
      </c>
      <c r="J59" s="322">
        <v>77947</v>
      </c>
      <c r="K59" s="323">
        <v>-47.4</v>
      </c>
      <c r="L59" s="324">
        <v>65876</v>
      </c>
      <c r="M59" s="325">
        <v>-19.399999999999999</v>
      </c>
      <c r="N59" s="326">
        <v>-28</v>
      </c>
    </row>
    <row r="60" spans="1:14">
      <c r="A60" s="250"/>
      <c r="B60" s="246"/>
      <c r="C60" s="246"/>
      <c r="D60" s="246"/>
      <c r="E60" s="246"/>
      <c r="F60" s="246"/>
      <c r="G60" s="327"/>
      <c r="H60" s="328" t="s">
        <v>516</v>
      </c>
      <c r="I60" s="335">
        <v>1186039</v>
      </c>
      <c r="J60" s="330">
        <v>28373</v>
      </c>
      <c r="K60" s="331">
        <v>-65.2</v>
      </c>
      <c r="L60" s="332">
        <v>36484</v>
      </c>
      <c r="M60" s="333">
        <v>-3.8</v>
      </c>
      <c r="N60" s="334">
        <v>-61.4</v>
      </c>
    </row>
    <row r="61" spans="1:14">
      <c r="A61" s="250"/>
      <c r="B61" s="246"/>
      <c r="C61" s="246"/>
      <c r="D61" s="246"/>
      <c r="E61" s="246"/>
      <c r="F61" s="246"/>
      <c r="G61" s="312" t="s">
        <v>521</v>
      </c>
      <c r="H61" s="336"/>
      <c r="I61" s="337">
        <v>5110666</v>
      </c>
      <c r="J61" s="338">
        <v>121301</v>
      </c>
      <c r="K61" s="339">
        <v>5.2</v>
      </c>
      <c r="L61" s="340">
        <v>71516</v>
      </c>
      <c r="M61" s="341">
        <v>7.3</v>
      </c>
      <c r="N61" s="326">
        <v>-2.1</v>
      </c>
    </row>
    <row r="62" spans="1:14">
      <c r="A62" s="250"/>
      <c r="B62" s="246"/>
      <c r="C62" s="246"/>
      <c r="D62" s="246"/>
      <c r="E62" s="246"/>
      <c r="F62" s="246"/>
      <c r="G62" s="327"/>
      <c r="H62" s="328" t="s">
        <v>516</v>
      </c>
      <c r="I62" s="329">
        <v>2340510</v>
      </c>
      <c r="J62" s="330">
        <v>55560</v>
      </c>
      <c r="K62" s="331">
        <v>13.3</v>
      </c>
      <c r="L62" s="332">
        <v>38384</v>
      </c>
      <c r="M62" s="333">
        <v>8</v>
      </c>
      <c r="N62" s="334">
        <v>5.3</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42" t="s">
        <v>3</v>
      </c>
      <c r="D47" s="1142"/>
      <c r="E47" s="1143"/>
      <c r="F47" s="11">
        <v>14.17</v>
      </c>
      <c r="G47" s="12">
        <v>15.75</v>
      </c>
      <c r="H47" s="12">
        <v>12.65</v>
      </c>
      <c r="I47" s="12">
        <v>13.17</v>
      </c>
      <c r="J47" s="13">
        <v>13.31</v>
      </c>
    </row>
    <row r="48" spans="2:10" ht="57.75" customHeight="1">
      <c r="B48" s="14"/>
      <c r="C48" s="1144" t="s">
        <v>4</v>
      </c>
      <c r="D48" s="1144"/>
      <c r="E48" s="1145"/>
      <c r="F48" s="15">
        <v>3.68</v>
      </c>
      <c r="G48" s="16">
        <v>3.47</v>
      </c>
      <c r="H48" s="16">
        <v>5.01</v>
      </c>
      <c r="I48" s="16">
        <v>4.42</v>
      </c>
      <c r="J48" s="17">
        <v>4.1900000000000004</v>
      </c>
    </row>
    <row r="49" spans="2:10" ht="57.75" customHeight="1" thickBot="1">
      <c r="B49" s="18"/>
      <c r="C49" s="1146" t="s">
        <v>5</v>
      </c>
      <c r="D49" s="1146"/>
      <c r="E49" s="1147"/>
      <c r="F49" s="19" t="s">
        <v>528</v>
      </c>
      <c r="G49" s="20">
        <v>1.44</v>
      </c>
      <c r="H49" s="20" t="s">
        <v>529</v>
      </c>
      <c r="I49" s="20">
        <v>1.1200000000000001</v>
      </c>
      <c r="J49" s="21">
        <v>1.38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zaisei</cp:lastModifiedBy>
  <cp:lastPrinted>2018-02-28T06:13:04Z</cp:lastPrinted>
  <dcterms:created xsi:type="dcterms:W3CDTF">2018-01-24T04:44:09Z</dcterms:created>
  <dcterms:modified xsi:type="dcterms:W3CDTF">2018-03-14T04:19:42Z</dcterms:modified>
  <cp:category/>
</cp:coreProperties>
</file>