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680" yWindow="65521" windowWidth="14565" windowHeight="8580" tabRatio="639" activeTab="0"/>
  </bookViews>
  <sheets>
    <sheet name="Ⅰ" sheetId="1" r:id="rId1"/>
    <sheet name="Ⅰ（つづき）" sheetId="2" r:id="rId2"/>
    <sheet name="Ⅱ" sheetId="3" r:id="rId3"/>
    <sheet name="Ⅲ①" sheetId="4" r:id="rId4"/>
    <sheet name="Ⅲ③" sheetId="5" r:id="rId5"/>
    <sheet name="Ⅳ" sheetId="6" r:id="rId6"/>
    <sheet name="Ⅴ①" sheetId="7" r:id="rId7"/>
    <sheet name="Ⅴ②（水道・延長）" sheetId="8" r:id="rId8"/>
    <sheet name="一般会計分" sheetId="9" r:id="rId9"/>
  </sheets>
  <definedNames>
    <definedName name="_xlnm.Print_Area" localSheetId="0">'Ⅰ'!$B$1:$K$77</definedName>
    <definedName name="_xlnm.Print_Area" localSheetId="1">'Ⅰ（つづき）'!$B$1:$Z$79</definedName>
    <definedName name="_xlnm.Print_Area" localSheetId="2">'Ⅱ'!$B$1:$D$28</definedName>
    <definedName name="_xlnm.Print_Area" localSheetId="4">'Ⅲ③'!$A$1:$P$70</definedName>
    <definedName name="_xlnm.Print_Area" localSheetId="5">'Ⅳ'!$A$1:$P$35</definedName>
    <definedName name="_xlnm.Print_Area" localSheetId="6">'Ⅴ①'!$A$2:$P$15</definedName>
    <definedName name="_xlnm.Print_Area" localSheetId="7">'Ⅴ②（水道・延長）'!$B$2:$S$92</definedName>
    <definedName name="_xlnm.Print_Titles" localSheetId="3">'Ⅲ①'!$A:$I,'Ⅲ①'!$3:$6</definedName>
  </definedNames>
  <calcPr fullCalcOnLoad="1"/>
</workbook>
</file>

<file path=xl/comments4.xml><?xml version="1.0" encoding="utf-8"?>
<comments xmlns="http://schemas.openxmlformats.org/spreadsheetml/2006/main">
  <authors>
    <author>200102</author>
  </authors>
  <commentList>
    <comment ref="N63" authorId="0">
      <text>
        <r>
          <rPr>
            <b/>
            <sz val="9"/>
            <rFont val="ＭＳ Ｐゴシック"/>
            <family val="3"/>
          </rPr>
          <t>犬山水源</t>
        </r>
      </text>
    </comment>
    <comment ref="N30" authorId="0">
      <text>
        <r>
          <rPr>
            <b/>
            <sz val="9"/>
            <rFont val="ＭＳ Ｐゴシック"/>
            <family val="3"/>
          </rPr>
          <t>消費税の決算経理後に</t>
        </r>
      </text>
    </comment>
  </commentList>
</comments>
</file>

<file path=xl/comments8.xml><?xml version="1.0" encoding="utf-8"?>
<comments xmlns="http://schemas.openxmlformats.org/spreadsheetml/2006/main">
  <authors>
    <author>200102</author>
  </authors>
  <commentList>
    <comment ref="M47" authorId="0">
      <text>
        <r>
          <rPr>
            <b/>
            <sz val="14"/>
            <rFont val="ＭＳ Ｐゴシック"/>
            <family val="3"/>
          </rPr>
          <t>ここには当初計画で改善額として出した60を含めないこと</t>
        </r>
      </text>
    </comment>
  </commentList>
</comments>
</file>

<file path=xl/sharedStrings.xml><?xml version="1.0" encoding="utf-8"?>
<sst xmlns="http://schemas.openxmlformats.org/spreadsheetml/2006/main" count="812" uniqueCount="599">
  <si>
    <t xml:space="preserve"> 　　 イ　地方公営企業法非適用企業の場合＝（収益的収入計(総収益)－他会計繰入金(収益的収支分のうち基準外繰入金)）／（収益的支出計(総費用)＋地方債償還金(資本的支出に係るもの)）×１００</t>
  </si>
  <si>
    <t xml:space="preserve"> 　 (1) 水道事業、工業用水道事業に係る料金回収率の算出方法</t>
  </si>
  <si>
    <t xml:space="preserve"> 　　 ・料金回収率（％）＝供給単価※1／給水原価※2×１００</t>
  </si>
  <si>
    <t xml:space="preserve"> 　 (2) 下水道事業に係る使用料回収率の算出方法</t>
  </si>
  <si>
    <t>（３）経営指標等</t>
  </si>
  <si>
    <t>総収支比率（法適用）</t>
  </si>
  <si>
    <t>経常収支比率（法適用）</t>
  </si>
  <si>
    <t>営業収支比率（法適用）</t>
  </si>
  <si>
    <t>収益的収支比率（法非適用）</t>
  </si>
  <si>
    <t>企業債現在高</t>
  </si>
  <si>
    <t>計画策定責任者</t>
  </si>
  <si>
    <t>課題①</t>
  </si>
  <si>
    <t>課題②</t>
  </si>
  <si>
    <t>課題③</t>
  </si>
  <si>
    <t>課題④</t>
  </si>
  <si>
    <t>課題⑤</t>
  </si>
  <si>
    <t>（４）収支見通し策定の前提条件</t>
  </si>
  <si>
    <t>条件項目</t>
  </si>
  <si>
    <t>１　料金設定の考え方、料金収入の見込み</t>
  </si>
  <si>
    <t>２　他会計繰入金の見込み</t>
  </si>
  <si>
    <t>収支見通し策定に当たっての考え方（前提条件）</t>
  </si>
  <si>
    <t>３　大規模投資の有無、資産売却等による
　収入の見込み</t>
  </si>
  <si>
    <t>４　その他収支見通し策定に当たって前提
　としたもの</t>
  </si>
  <si>
    <t>　注１　収支見通しを策定するに当たって、前提として用いた各種仮定（前提条件）について、各区分に従い、それぞれその具体的な考え方を記入すること。</t>
  </si>
  <si>
    <t>注１　上記の各指標の算出方法については、次のとおりであること。</t>
  </si>
  <si>
    <t>(単位：％)</t>
  </si>
  <si>
    <t>特別会計名：</t>
  </si>
  <si>
    <t>項　　　　目</t>
  </si>
  <si>
    <t>うち基準内繰入金</t>
  </si>
  <si>
    <t>うち基準外繰入金</t>
  </si>
  <si>
    <t>料金改定率</t>
  </si>
  <si>
    <t>一般会計負担金の額</t>
  </si>
  <si>
    <t>　職員給与費（退職手当以外）</t>
  </si>
  <si>
    <t>その他（　　　　　）</t>
  </si>
  <si>
    <t>３　合併市町村等における公営企業の統合等の内容</t>
  </si>
  <si>
    <t>繰入前経常収支比率</t>
  </si>
  <si>
    <t>Ⅴ　繰上償還に伴う経営改革促進効果（つづき）</t>
  </si>
  <si>
    <t>未収金の徴収対策</t>
  </si>
  <si>
    <t>資産の有効活用</t>
  </si>
  <si>
    <t>【経費の削減】</t>
  </si>
  <si>
    <t>別添２</t>
  </si>
  <si>
    <t>　　確認した補償金免除(見込)額を記入すること。</t>
  </si>
  <si>
    <t>　　準日の金利動向に応じて算出された予定額であり､各地方公共団体の所在地を管轄とする財務省財務局・財務事務所に予め相談・調整の上､</t>
  </si>
  <si>
    <t>※上記のうち
一般会計負担分(再掲)</t>
  </si>
  <si>
    <t>　　　　　　但し、簡易水道事業については下記によるものとする。</t>
  </si>
  <si>
    <t>区　　　分</t>
  </si>
  <si>
    <t xml:space="preserve"> 公称施設能力　　（㎥／日）</t>
  </si>
  <si>
    <t xml:space="preserve"> １日最大配水量　（㎥／日）</t>
  </si>
  <si>
    <t xml:space="preserve"> 供給単価　　　　（円／㎥）</t>
  </si>
  <si>
    <t xml:space="preserve"> 給水原価　　　　（円／㎥）</t>
  </si>
  <si>
    <t>給与水準</t>
  </si>
  <si>
    <t>その他（　　　　　　）</t>
  </si>
  <si>
    <t xml:space="preserve"> 給水人口　　　　　（千人）</t>
  </si>
  <si>
    <t xml:space="preserve"> 年間総有収水量　　（千㎥）</t>
  </si>
  <si>
    <t xml:space="preserve"> 最大稼働率　　　　（％）</t>
  </si>
  <si>
    <t>繰上償還希望額</t>
  </si>
  <si>
    <t>　注１　上記各項目には、Ⅱで採り上げた経営課題に対応する取組としてⅣに掲げた経営健全化に関する施策のうち、それぞれ各項目に該当するものについて、その対応関係が分かるように記入すること。</t>
  </si>
  <si>
    <t>職員給与費の適正化</t>
  </si>
  <si>
    <t>企業債現在高</t>
  </si>
  <si>
    <t xml:space="preserve"> 　 (2) 総収支比率（％）＝総収益／総費用×１００</t>
  </si>
  <si>
    <t xml:space="preserve"> 　 (3) 経常収支比率（％）＝経常収益／経常費用×１００</t>
  </si>
  <si>
    <t xml:space="preserve"> 　 (5) 累積欠損金比率（％）＝累積欠損金／（営業収益－受託工事収益）×１００</t>
  </si>
  <si>
    <t xml:space="preserve"> 　 (6) 収益的収支比率（％）＝総収益／（総費用＋地方債償還金）×１００</t>
  </si>
  <si>
    <t>２　年度別目標等</t>
  </si>
  <si>
    <t>　　①　年度別目標</t>
  </si>
  <si>
    <t>②　経営状況</t>
  </si>
  <si>
    <t>③　簡易水道事業の統合に係る基本方針</t>
  </si>
  <si>
    <t>【収入の確保】</t>
  </si>
  <si>
    <t>（単位：百万円、％）</t>
  </si>
  <si>
    <t>(単位：千円)</t>
  </si>
  <si>
    <t>（単位：百万円，％）</t>
  </si>
  <si>
    <t>（単位：百万円）</t>
  </si>
  <si>
    <t>公表の方法等</t>
  </si>
  <si>
    <t>　４　必要に応じて行を追加して記入すること。</t>
  </si>
  <si>
    <t>１　主な課題と取組み及び目標</t>
  </si>
  <si>
    <t>取　組　み　及　び　目　標</t>
  </si>
  <si>
    <t>資本費</t>
  </si>
  <si>
    <t>　　　  ※1 供給単価（円／㎥）＝給水収益／年間総有収水量(工業用水道事業にあっては料金算定に係るもの）</t>
  </si>
  <si>
    <t>○　給与のあり方</t>
  </si>
  <si>
    <t>◇　福利厚生事業のあり方</t>
  </si>
  <si>
    <t>○　行政評価の導入</t>
  </si>
  <si>
    <t>　　　　　　ア　地方公営企業法適用企業の場合＝（経常費用－（受託工事費＋材料及び不用品売却原価＋附帯事業費＋基準内繰入金＋減価償却費）＋企業債償還金）／年間総有収水量</t>
  </si>
  <si>
    <t>　　　　　　イ　地方公営企業法非適用企業の場合＝（総費用－（受託工事費＋基準内繰入金）＋地方債償還金）／年間総有収水量</t>
  </si>
  <si>
    <t xml:space="preserve">補償金免除額 </t>
  </si>
  <si>
    <t>　　　  ※2 給水原価（円／㎥）＝（経常費用－(受託工事費＋材料及び不用品売却原価＋附帯事業費＋基準内繰入金(水道事業のみ))）／年間総有収水量（工業用水道事業にあっては料金算定に係るもの）</t>
  </si>
  <si>
    <t>Ⅳ　経営健全化に関する施策（つづき）</t>
  </si>
  <si>
    <t>旧資金運用部資金</t>
  </si>
  <si>
    <t>旧簡易生命保険資金</t>
  </si>
  <si>
    <t>【旧資金運用部資金】</t>
  </si>
  <si>
    <t>【旧簡易生命保険資金】</t>
  </si>
  <si>
    <t>　２　「経営課題」欄は、料金水準の適正化、資産の有効活用、給与水準・定員管理の適正合理化、維</t>
  </si>
  <si>
    <t>　　る理由を類似団体等との比較を交えながら具体的に説明すること。</t>
  </si>
  <si>
    <t>　　持管理費等サービス供給コストの節減合理化、資本投下の抑制、民間的経営手法等の導入等、団体</t>
  </si>
  <si>
    <t>目標又は実績</t>
  </si>
  <si>
    <t>純　　　　　　　　　　　　計</t>
  </si>
  <si>
    <t>資本的収入額が資本的支出額に不足する額</t>
  </si>
  <si>
    <t>（決　算）</t>
  </si>
  <si>
    <t>（決算見込）</t>
  </si>
  <si>
    <t>課　題</t>
  </si>
  <si>
    <t>４　その他</t>
  </si>
  <si>
    <t>具　体　的　内　容</t>
  </si>
  <si>
    <t>Ⅰ　基本的事項</t>
  </si>
  <si>
    <t>２　財政指標等</t>
  </si>
  <si>
    <t>区　　分</t>
  </si>
  <si>
    <t>内　　　容</t>
  </si>
  <si>
    <t>計画期間</t>
  </si>
  <si>
    <t>既存計画との関係</t>
  </si>
  <si>
    <t>計画名</t>
  </si>
  <si>
    <t>基本方針</t>
  </si>
  <si>
    <t xml:space="preserve">
財務上の特徴</t>
  </si>
  <si>
    <t xml:space="preserve">
留意事項</t>
  </si>
  <si>
    <t>内　　　　容</t>
  </si>
  <si>
    <t>事業債名</t>
  </si>
  <si>
    <t>合　　計</t>
  </si>
  <si>
    <t>公営企業債</t>
  </si>
  <si>
    <t>Ⅰ　基本的事項（つづき）</t>
  </si>
  <si>
    <t>１　事業の概要</t>
  </si>
  <si>
    <t>地方公営企業法の適用・非適用</t>
  </si>
  <si>
    <t>構成団体名</t>
  </si>
  <si>
    <t>事業開始年月日</t>
  </si>
  <si>
    <t>４　公営企業経営健全化計画の基本方針等</t>
  </si>
  <si>
    <t>Ⅱ　財務状況の分析</t>
  </si>
  <si>
    <t xml:space="preserve">
経営課題</t>
  </si>
  <si>
    <t>　　いて経年推移や類似団体との水準比較などを行い、各自工夫の上説明すること。</t>
  </si>
  <si>
    <t>Ⅳ　経営健全化に関する施策</t>
  </si>
  <si>
    <t>Ⅴ　繰上償還に伴う経営改革促進効果</t>
  </si>
  <si>
    <t>(2)</t>
  </si>
  <si>
    <t>(3)</t>
  </si>
  <si>
    <t>流動負債</t>
  </si>
  <si>
    <t>(A)-(B)</t>
  </si>
  <si>
    <t>年　　　　　　度</t>
  </si>
  <si>
    <t>（計画前５年度）</t>
  </si>
  <si>
    <t>（計画前４年度）</t>
  </si>
  <si>
    <t>（計画前３年度）</t>
  </si>
  <si>
    <t>（計画前々年度）</t>
  </si>
  <si>
    <t>（計画前年度）</t>
  </si>
  <si>
    <t>（計画初年度）</t>
  </si>
  <si>
    <t>（計画第２年度）</t>
  </si>
  <si>
    <t>（計画第３年度）</t>
  </si>
  <si>
    <t>（計画第４年度）</t>
  </si>
  <si>
    <t>（計画第５年度）</t>
  </si>
  <si>
    <t>区　　　　　　分</t>
  </si>
  <si>
    <t>（決算）</t>
  </si>
  <si>
    <t>(決算見込)</t>
  </si>
  <si>
    <t>収益的収支</t>
  </si>
  <si>
    <t>収益的収入</t>
  </si>
  <si>
    <t>営業収益</t>
  </si>
  <si>
    <t>料金収入</t>
  </si>
  <si>
    <t>受託工事収益</t>
  </si>
  <si>
    <t>その他</t>
  </si>
  <si>
    <t>営業外収益</t>
  </si>
  <si>
    <t>補助金</t>
  </si>
  <si>
    <t>他会計補助金</t>
  </si>
  <si>
    <t>その他補助金</t>
  </si>
  <si>
    <t>収入計</t>
  </si>
  <si>
    <t>収益的支出</t>
  </si>
  <si>
    <t>営業費用</t>
  </si>
  <si>
    <t>職員給与費</t>
  </si>
  <si>
    <t>基本給</t>
  </si>
  <si>
    <t>退職手当</t>
  </si>
  <si>
    <t>経費</t>
  </si>
  <si>
    <t>動力費</t>
  </si>
  <si>
    <t>修繕費</t>
  </si>
  <si>
    <t>材料費</t>
  </si>
  <si>
    <t>減価償却費</t>
  </si>
  <si>
    <t>営業外費用</t>
  </si>
  <si>
    <t>支払利息</t>
  </si>
  <si>
    <t>支出計</t>
  </si>
  <si>
    <t>経常損益</t>
  </si>
  <si>
    <t>特別利益</t>
  </si>
  <si>
    <t>特別損失</t>
  </si>
  <si>
    <t>特別損益</t>
  </si>
  <si>
    <t>当年度純利益（又は純損失）</t>
  </si>
  <si>
    <t>繰越利益剰余金又は累積欠損金</t>
  </si>
  <si>
    <t>流動資産</t>
  </si>
  <si>
    <t>うち未収金</t>
  </si>
  <si>
    <t>うち一時借入金</t>
  </si>
  <si>
    <t>うち未払金</t>
  </si>
  <si>
    <t>累積欠損金比率（</t>
  </si>
  <si>
    <t>営業収益－受託工事収益</t>
  </si>
  <si>
    <t>２．</t>
  </si>
  <si>
    <t>３．</t>
  </si>
  <si>
    <t>４．</t>
  </si>
  <si>
    <t>５．</t>
  </si>
  <si>
    <t>６．</t>
  </si>
  <si>
    <t>７．</t>
  </si>
  <si>
    <t>年　　　　　度</t>
  </si>
  <si>
    <t>区　　　　　分</t>
  </si>
  <si>
    <t>資本的収入</t>
  </si>
  <si>
    <t>企業債</t>
  </si>
  <si>
    <t>他会計出資金</t>
  </si>
  <si>
    <t>他会計補助金</t>
  </si>
  <si>
    <t>他会計負担金</t>
  </si>
  <si>
    <t>他会計借入金</t>
  </si>
  <si>
    <t>国（都道府県）補助金</t>
  </si>
  <si>
    <t>固定資産売却代金</t>
  </si>
  <si>
    <t>工事負担金</t>
  </si>
  <si>
    <t>計</t>
  </si>
  <si>
    <t>資本的支出</t>
  </si>
  <si>
    <t>建設改良費</t>
  </si>
  <si>
    <t>うち職員給与費</t>
  </si>
  <si>
    <t>企業債償還金</t>
  </si>
  <si>
    <t>他会計長期借入返還金</t>
  </si>
  <si>
    <t>他会計への支出金</t>
  </si>
  <si>
    <t>補てん財源</t>
  </si>
  <si>
    <t>損益勘定留保資金</t>
  </si>
  <si>
    <t>利益剰余金処分額</t>
  </si>
  <si>
    <t>繰越工事資金</t>
  </si>
  <si>
    <t>収益的収支分</t>
  </si>
  <si>
    <t>うち基準内繰入金</t>
  </si>
  <si>
    <t>うち基準外繰入金</t>
  </si>
  <si>
    <t>資本的収支分</t>
  </si>
  <si>
    <t>（１）収益的収支、資本的収支</t>
  </si>
  <si>
    <t>（２）他会計繰入金</t>
  </si>
  <si>
    <t>Ⅲ　今後の経営状況の見通し（①法適用企業）</t>
  </si>
  <si>
    <t>事　　業　　名</t>
  </si>
  <si>
    <t>(％)</t>
  </si>
  <si>
    <t>繰入金比率</t>
  </si>
  <si>
    <t>収益的収入分</t>
  </si>
  <si>
    <t>資本的収入分</t>
  </si>
  <si>
    <t>(再掲)</t>
  </si>
  <si>
    <t>２　経営効率化や料金適正化による繰越欠損金の解消等</t>
  </si>
  <si>
    <t>３　一般会計等からの基準外繰出しの解消等</t>
  </si>
  <si>
    <t>維持管理費等</t>
  </si>
  <si>
    <t xml:space="preserve"> 　　 ア　地方公営企業法適用企業の場合＝地方財政法施行令第19条第１項により算定した資金の不足額／（営業収益－受託工事収益）×１００</t>
  </si>
  <si>
    <t xml:space="preserve"> 　　 イ　地方公営企業法非適用企業の場合＝地方財政法施行令第20条第１項により算定した資金の不足額／（営業収益－受託工事収益）×１００</t>
  </si>
  <si>
    <t xml:space="preserve"> 　 (2) 繰入前経常収支比率（％）</t>
  </si>
  <si>
    <t xml:space="preserve"> 　　 ア　地方公営企業法適用企業の場合＝（経常収益(収益的収入計)－他会計繰入金(収益的収支分のうち基準外繰入金)）／経常費用(収益的支出計) ×１００</t>
  </si>
  <si>
    <t>Ⅱの課題番号</t>
  </si>
  <si>
    <t>（　　年度）</t>
  </si>
  <si>
    <t>合　　　計　　　　 (A)</t>
  </si>
  <si>
    <t>合　　　計　　　　 (B)</t>
  </si>
  <si>
    <t>公営企業で負担するもの (A)-(B)</t>
  </si>
  <si>
    <t>注１　「財務上の特徴」欄は、事業環境や地域特性等を踏まえて記入すること。また、経営指標等につ</t>
  </si>
  <si>
    <t>　　が認識する経営上の課題について、優先度の高いものから順に記入する。また、経営課題と認識す</t>
  </si>
  <si>
    <t>　３　「留意事項」欄は、「経営課題」で取り上げた項目の他に、経営に当たって補足すべき事項を記</t>
  </si>
  <si>
    <t>　　入すること。</t>
  </si>
  <si>
    <t>　２　上記指標のうち「料金回収率」は、水道事業（簡易水道事業を含む）、工業用水道事業及び下水道事業（下水道事業にあっては使用料回収率）について記入すること。</t>
  </si>
  <si>
    <t>公的資金補償金免除繰上償還に係る公営企業経営健全化計画</t>
  </si>
  <si>
    <t>　</t>
  </si>
  <si>
    <t>資本費</t>
  </si>
  <si>
    <t>（円又は％）</t>
  </si>
  <si>
    <t>旧公営企業金融公庫資金</t>
  </si>
  <si>
    <t>【旧公営企業金融公庫資金】</t>
  </si>
  <si>
    <t>　　会計負担分」に再掲すること。</t>
  </si>
  <si>
    <t>※　各年度の「使用料収入」及び「汚水処理費」については、「地方公営企業決算状況調査」で報告された（又は報告すべき）数値により算出した、特別会計単位の率を記入すること。当該率は</t>
  </si>
  <si>
    <t>　「Ⅴ　繰上償還に伴う経営改革促進効果」の「２　年度別目標等」の「(4)　下水道事業」に記入される「使用料回収率」と一致するものであるので、留意すること。　</t>
  </si>
  <si>
    <t>延長計画合計</t>
  </si>
  <si>
    <t>　注　「統合計画の概要・実施スケジュール」又は少なくとも「検討体制・実施スケジュール、検討の方向性、結論をとりまとめる時期」を具体的に記入すること。</t>
  </si>
  <si>
    <t>　　するものであり、公営企業会計が管理する残債に係る元利償還に対する一般会計繰出金を記入するものではない。</t>
  </si>
  <si>
    <t>　４　「※上記のうち一般会計負担分」には、上記注３のとおり、公営企業債のうち一般会計において残債の管理をしているものについて再掲</t>
  </si>
  <si>
    <t>　　る病院事業債、過疎代行事業による下水道事業債で事業経営の実態がなく一般会計が残債を管理しているもの、起債時には事業が存在して</t>
  </si>
  <si>
    <t>　　いたが、その後の事業廃止等により現在は一般会計が残債を管理しているもの等）も含むが、その場合には、それらを「※上記のうち一般</t>
  </si>
  <si>
    <t>　４　上記指標のうち（再掲）と記してあるものは、「（１）収益的収支、資本的収支」において記入したものの再掲の意であり、当該表中から各年度に係る数値を転記すること。</t>
  </si>
  <si>
    <t>　　　①　料金設定の考え方、料金収入の見込み</t>
  </si>
  <si>
    <t>　　　②　他会計繰入金の見込み</t>
  </si>
  <si>
    <t>　　　③　大規模投資の有無、資産売却等による収入の見込み</t>
  </si>
  <si>
    <t>　　　④　その他収支見通し策定に当たって前提としたもの</t>
  </si>
  <si>
    <t>　　３　必要に応じて行を追加して記入すること。</t>
  </si>
  <si>
    <t>　　２　病院事業にあっては、「料金設定の考え方」については記入不要であること（「料金収入の見込み」については要記入のこと）。</t>
  </si>
  <si>
    <t>　　　　　現在の料金設定の考え方（設定方法等）や、料金水準に対する考え方（類似団体等との比較）、今後の料金収入の見込みとその根拠（有収水量や利用者数の推移等）等について記入すること。</t>
  </si>
  <si>
    <t>　　　　　他会計からの負担金、補助金、出資等の対象、規模、推移等について、どのように条件設定したのか分かるよう記入すること。</t>
  </si>
  <si>
    <r>
      <t>料金回収率</t>
    </r>
    <r>
      <rPr>
        <vertAlign val="superscript"/>
        <sz val="11"/>
        <color indexed="8"/>
        <rFont val="ＭＳ Ｐゴシック"/>
        <family val="3"/>
      </rPr>
      <t>※</t>
    </r>
  </si>
  <si>
    <t>(％)</t>
  </si>
  <si>
    <t xml:space="preserve"> 　 (4) 営業収支比率（％）＝（営業収益－受託工事収益）／（営業費用－受託工事費用）×１００（病院事業にあっては「営業収支比率」を「医業収支比率」と読み替えること。）</t>
  </si>
  <si>
    <t xml:space="preserve"> 　　 ・使用料回収率（％）＝使用料収入※／汚水処理費※×１００</t>
  </si>
  <si>
    <t>　３　上記指標のうち「資本費」は、要綱別表２に基づいて算出すること。</t>
  </si>
  <si>
    <t>　　　　　大規模な建設改良事業の実施予定の有無、事業費規模や実施時期及びその際の財源等、また、資産の売却時期や額等について、内容がわかるように記入すること。</t>
  </si>
  <si>
    <t>　　　　　収支見通し策定に当たって設定した料金設定、他会計繰入金、大規模投資・資産売却以外の前提条件を設定している場合には、その内容を具体的に記入すること。</t>
  </si>
  <si>
    <t>　注１　上記区分に応じ、「Ⅱ 財務状況の分析」の「経営課題」に掲げた各課題に対応する施策を具体的に記入すること。その際、どの課題に対応する施策かが明らかとなるよう、Ⅱに付し</t>
  </si>
  <si>
    <t>　　　た課題番号を「Ⅱの課題番号」欄に記入すること。</t>
  </si>
  <si>
    <t>　　５　必要に応じて行を追加して記入すること。</t>
  </si>
  <si>
    <t>　　２　各項目への記入に当たっては、Ⅳに掲げた施策又は健全化法に基づく計画に掲げた方策をそのまま転記せず、ポイントを簡潔にまとめた形で記入すること。</t>
  </si>
  <si>
    <t>当初計画合計</t>
  </si>
  <si>
    <t>　３　本表に記入する公営企業債には、当該地方公共団体の一般会計が管理するもの（一般会計出資債、補助金債のほか、一般行政病院等に係</t>
  </si>
  <si>
    <t>◇　技能労務職員に相当する職
　種に従事する職員等の給与の
　あり方</t>
  </si>
  <si>
    <t>◇　退職時特昇等退職手当のあ
　り方</t>
  </si>
  <si>
    <t>○　維持管理費等の縮減その他経営
　効率化に向けた取組</t>
  </si>
  <si>
    <t>○　指定管理者制度の活用等民間委
　託の推進やＰＦＩの活用</t>
  </si>
  <si>
    <t>○　料金水準が著しく低い団体にあ
　っては、コスト等に見合った適正
　な料金水準への引き上げに向けた
　取組</t>
  </si>
  <si>
    <t>○　経営健全化や財務状況に関する
　情報公開</t>
  </si>
  <si>
    <t>　　　更なる経営効率化のために講じることとしている費用削減施策・収入確保施策等があれば、当該施策を記入すること。</t>
  </si>
  <si>
    <t>　　４　繰越欠損金や不良債務、資金不足額等がない場合等、事業の経営状態が良好な場合又は必ずしも悪いとはいえない状態の場合であっても、事業経営を良好な状態に維持するため又は</t>
  </si>
  <si>
    <t>　　　　なお、地方公共団体の財政の健全化に関する法律（平成19年法律第94号）（以下、「財政健全化法」という。）に規定する「財政健全化計画」、「財政再生計画」又は「経営健全化計画」を定めていることから、地方財政法施行令附則第６条第３項の規定に</t>
  </si>
  <si>
    <t>　　　より、これらの計画を「公営企業経営健全化計画」とみなす場合には、各計画における施策のうち、それぞれの各項目に該当するものについて、その対応関係が分かるように記入すること。</t>
  </si>
  <si>
    <t>５　繰上償還希望額等</t>
  </si>
  <si>
    <t>年利5%以上6%未満
(平成24年度末残高）</t>
  </si>
  <si>
    <t>年利6%以上6.5%未満
(平成23年度末残高）</t>
  </si>
  <si>
    <t>年利5%以上5.5%未満
(平成24年度9月期残高）</t>
  </si>
  <si>
    <t>年利5.5%以上6%未満
(平成23年度9月期残高）</t>
  </si>
  <si>
    <t>財政力指数</t>
  </si>
  <si>
    <t>工事コスト</t>
  </si>
  <si>
    <t>旧運用部：年利6%以上
　　　　　6.3%未満
旧簡保　：年利6%以上
          6.5%未満
旧公庫　：年利5.5%以上
　　　　　6%未満</t>
  </si>
  <si>
    <t>旧運用部：年利6.3%以上
旧簡保　：年利6.5%以上
旧公庫　：年利6%以上</t>
  </si>
  <si>
    <t>年利6%以上6.3%未満
(平成23年度末残高）</t>
  </si>
  <si>
    <t>うち年利7%以上</t>
  </si>
  <si>
    <t>（計画初年度）</t>
  </si>
  <si>
    <t>（計画第２年度）</t>
  </si>
  <si>
    <t>（計画第３年度）</t>
  </si>
  <si>
    <t>（計画第４年度）</t>
  </si>
  <si>
    <t>（計画第５年度）</t>
  </si>
  <si>
    <t>（計画前５年度）</t>
  </si>
  <si>
    <t>（計画前４年度）</t>
  </si>
  <si>
    <t>（計画前３年度）</t>
  </si>
  <si>
    <t>（計画前々年度）</t>
  </si>
  <si>
    <t>（計画前年度）</t>
  </si>
  <si>
    <t>（当初計画前年度）</t>
  </si>
  <si>
    <t>（当初計画初年度）</t>
  </si>
  <si>
    <t>（当初計画第２年度）</t>
  </si>
  <si>
    <t>（当初計画第３年度）</t>
  </si>
  <si>
    <t>（当初計画第４年度）</t>
  </si>
  <si>
    <t>（当初計画第５年度）</t>
  </si>
  <si>
    <t>（延長計画前年度）</t>
  </si>
  <si>
    <t>区分</t>
  </si>
  <si>
    <t>健全化判断比率の状況</t>
  </si>
  <si>
    <t>団　　体　　名</t>
  </si>
  <si>
    <t>　計画期間：</t>
  </si>
  <si>
    <t>累積欠損金比率</t>
  </si>
  <si>
    <t>当初計画の目標値</t>
  </si>
  <si>
    <t>（実績値）</t>
  </si>
  <si>
    <t>延長計画の目標値</t>
  </si>
  <si>
    <t>健全化法施行令第16条により算定した資金の不足額</t>
  </si>
  <si>
    <t>健全化法施行規則第６条に規定する解消可能資金不足額</t>
  </si>
  <si>
    <t>健全化法施行令第17条により算定した事業の規模</t>
  </si>
  <si>
    <t>１．</t>
  </si>
  <si>
    <t>(A)</t>
  </si>
  <si>
    <t>(1)</t>
  </si>
  <si>
    <t>(B)</t>
  </si>
  <si>
    <t>２．</t>
  </si>
  <si>
    <t>(2)</t>
  </si>
  <si>
    <t>(C)</t>
  </si>
  <si>
    <t>(3)</t>
  </si>
  <si>
    <t>(D)</t>
  </si>
  <si>
    <t>(C)-(D)</t>
  </si>
  <si>
    <t>(E)</t>
  </si>
  <si>
    <t>(F)</t>
  </si>
  <si>
    <t>(G)</t>
  </si>
  <si>
    <t>(F)-(G)</t>
  </si>
  <si>
    <t>(H)</t>
  </si>
  <si>
    <t>(E)+(H)</t>
  </si>
  <si>
    <t>(I)</t>
  </si>
  <si>
    <t>(J)</t>
  </si>
  <si>
    <t>(K)</t>
  </si>
  <si>
    <t>( I )</t>
  </si>
  <si>
    <t>×100</t>
  </si>
  <si>
    <t>）</t>
  </si>
  <si>
    <t>(A)-(B)</t>
  </si>
  <si>
    <t>地方財政法施行令第19条第１項により算定した資金の不足額</t>
  </si>
  <si>
    <t>(L)</t>
  </si>
  <si>
    <t>(M)</t>
  </si>
  <si>
    <t xml:space="preserve">地方財政法による資金不足の比率   </t>
  </si>
  <si>
    <t>(（L）/（M）×100)</t>
  </si>
  <si>
    <t>(N)</t>
  </si>
  <si>
    <t>(O)</t>
  </si>
  <si>
    <t>(P)</t>
  </si>
  <si>
    <t>健全化法第22条により算定した資金不足比率</t>
  </si>
  <si>
    <t>(（N）/（P）×100)</t>
  </si>
  <si>
    <t>資本的収支</t>
  </si>
  <si>
    <t>資本費平準化債</t>
  </si>
  <si>
    <t>８．</t>
  </si>
  <si>
    <t>９．</t>
  </si>
  <si>
    <t>(A)のうち翌年度へ繰り越される支出の財源充当額</t>
  </si>
  <si>
    <t>３．</t>
  </si>
  <si>
    <t>４．</t>
  </si>
  <si>
    <t>５．</t>
  </si>
  <si>
    <t xml:space="preserve"> (D)-(C)</t>
  </si>
  <si>
    <t>(E)-(F)</t>
  </si>
  <si>
    <t>他会計借入金現在高</t>
  </si>
  <si>
    <t>(G)</t>
  </si>
  <si>
    <t>(H)</t>
  </si>
  <si>
    <t>合　　　　　　　　　　　　計</t>
  </si>
  <si>
    <t>地方財政法による資金不足の比率</t>
  </si>
  <si>
    <t>累積欠損金比率（法適用）</t>
  </si>
  <si>
    <t xml:space="preserve"> 　 (1) 地方財政法による資金不足の比率（％）</t>
  </si>
  <si>
    <t xml:space="preserve"> 　 (7) 繰入金比率（％）＝収益的収入に属する他会計繰入金（又は資本的収入に属する他会計繰入金）／収益的収入（又は資本的収入）×１００</t>
  </si>
  <si>
    <t>１　経常経費の見直し</t>
  </si>
  <si>
    <t>○　定員管理</t>
  </si>
  <si>
    <t>２　コスト等に見合った適正な料金水準
　への引上げ、売却可能資産の処分等に
　よる歳入の確保</t>
  </si>
  <si>
    <t>３　経営健全化や財務状況に関する情報
　公開の推進と行政評価の導入</t>
  </si>
  <si>
    <r>
      <rPr>
        <sz val="12"/>
        <rFont val="ＭＳ ゴシック"/>
        <family val="3"/>
      </rPr>
      <t>１　経常経費の見直し</t>
    </r>
  </si>
  <si>
    <r>
      <t>（参考）当初計画補償金免除額</t>
    </r>
    <r>
      <rPr>
        <sz val="12"/>
        <rFont val="ＭＳ ゴシック"/>
        <family val="3"/>
      </rPr>
      <t>（旧資金運用部資金）</t>
    </r>
  </si>
  <si>
    <r>
      <t>　注</t>
    </r>
    <r>
      <rPr>
        <sz val="12"/>
        <rFont val="ＭＳ ゴシック"/>
        <family val="3"/>
      </rPr>
      <t>１　「課題」欄については、「１　主な課題と取組み及び目標」の「課題」欄の番号を記入すること。</t>
    </r>
  </si>
  <si>
    <t>（１）水道事業【延長計画策定団体】</t>
  </si>
  <si>
    <t>（１）水道事業【延長計画策定団体】（つづき）</t>
  </si>
  <si>
    <t>　５　注１に関連して、一部事務組合等については、補足様式２を作成し添付すること。</t>
  </si>
  <si>
    <t>旧運用部：年利5%以上
　　　　　6%未満
旧簡保　：年利5%以上
          6%未満
旧公庫　：年利5%以上
　　　　　5.5%未満</t>
  </si>
  <si>
    <r>
      <t>Ａ＋Ｂ</t>
    </r>
    <r>
      <rPr>
        <sz val="12"/>
        <rFont val="ＭＳ ゴシック"/>
        <family val="3"/>
      </rPr>
      <t>＋Ｃ</t>
    </r>
  </si>
  <si>
    <t>　　２　今後行う経営改革の取組の内容について記載すること。なお、平成19年度から平成21年度までの間に公的資金補償金免除繰上償還措置の承認を受けている公営企業については、更な</t>
  </si>
  <si>
    <t>　　　る経営改革の取組の内容が分かるように記載すること。ただし、新規に計画を策定する公営企業については、計画前５年間に取り組んできた経営改革に関する施策についても記入する</t>
  </si>
  <si>
    <t>　　　こと。</t>
  </si>
  <si>
    <t>　　３　本表各項目に記入した各種施策のうち、当該取組の効果として改善効果額の算出が可能な項目については、「Ⅴ 繰上償還に伴う経営改革効果」の「年度別目標」にその改善効果額を</t>
  </si>
  <si>
    <t xml:space="preserve"> 改善効果額（料金の適正化）</t>
  </si>
  <si>
    <t>改善効果額</t>
  </si>
  <si>
    <t>改善効果額（料金の適正化）</t>
  </si>
  <si>
    <t>改善効果額（負担金の確保等）</t>
  </si>
  <si>
    <t>改善効果額（収入増額）</t>
  </si>
  <si>
    <t>改善効果額</t>
  </si>
  <si>
    <t>改善効果額（適正化）</t>
  </si>
  <si>
    <t>改善効果額（縮減額）</t>
  </si>
  <si>
    <t>当初計画改善効果額　合計</t>
  </si>
  <si>
    <t>延長計画に計上した施策に係る改善効果額</t>
  </si>
  <si>
    <t>延長計画改善効果額　合計　Ａ</t>
  </si>
  <si>
    <t>　　２　「延長計画に計上した施策に係る改善効果額」欄には、「当初計画に計上した施策に係る改善効果額」を含めないこと。</t>
  </si>
  <si>
    <t>　  ３　「普通会計における改善効果額のうち水道事業会計に加算する額　Ｃ」欄については、当該会計における経営改革の改善効果額が当該会計に係る旧資金運用部資金の</t>
  </si>
  <si>
    <t>普通会計における改善効果額のうち水道事業会計に加算する額　Ｃ</t>
  </si>
  <si>
    <t>　　　　補償金免除額に達しない場合に記入すること（ただし、加算できる改善効果額は、普通会計に係る旧資金運用部資金の補償金免除額を上回る場合に限る。）。</t>
  </si>
  <si>
    <t>当初計画に計上した施策に係る改善効果額</t>
  </si>
  <si>
    <r>
      <t>＜参考＞延長計画補償金免除額</t>
    </r>
    <r>
      <rPr>
        <sz val="12"/>
        <rFont val="ＭＳ ゴシック"/>
        <family val="3"/>
      </rPr>
      <t>（旧資金運用部資金）</t>
    </r>
  </si>
  <si>
    <t>注１　「特別会計名」欄には、「実施要綱」の２において、補償金免除繰上償還の対象とされた公営企業債のうち、繰上償還を希望する公営企業</t>
  </si>
  <si>
    <t>　　債に係る事業の属する特別会計の名称を記入すること。</t>
  </si>
  <si>
    <t>　２　「事業開始年月日」欄は、「地方公営企業決算状況調査」における「施設及び業務概況に関する調」中の「事業開始年月日」又は「供用開</t>
  </si>
  <si>
    <t>　　始年月日」（工業用水道事業にあっては「供給開始（予定）年月日」）を記入すること。なお、一の特別会計において複数の事業を行ってい</t>
  </si>
  <si>
    <t>　　る場合には、当該年月日が最も早い（古い）ものに係る年月日を記入すること。</t>
  </si>
  <si>
    <t>　３　事業を実施する団体が一部事務組合等（一部事務組合、広域連合及び企業団をいう。以下同じ。）の場合は、「団体名」欄に一部事務組合</t>
  </si>
  <si>
    <t>　　等の名称を記入し、「構成団体名」欄にその構成団体名を列記すること。</t>
  </si>
  <si>
    <t>注１　資本費については、平成20年度又は平成21年度の数値を記入することとし、財政力指数、実質公債費比率、経常収支比率及び将来負担比率</t>
  </si>
  <si>
    <t>　　については、当該事業の経営主体である地方公共団体の数値を記入すること。</t>
  </si>
  <si>
    <t>　　　この場合、財政力指数及び実質公債費比率については、平成21年度又は平成22年度の数値を、経常収支比率及び将来負担比率については、</t>
  </si>
  <si>
    <t>　　　また、一部事務組合等に係る将来負担比率については、各構成団体の将来負担比率を各構成団体の団体区分ごとに別表１の基準１で除し、</t>
  </si>
  <si>
    <t>　　それにより得た数値を将来負担比率算出における分母の額に応じて加重平均したものを記入すること。　</t>
  </si>
  <si>
    <t>　２　財政指標については、条件該当年度を（　）内に記入すること。また、財政力指数以外の財政指標については、数値相互間で年度（地方財</t>
  </si>
  <si>
    <t>　３　財政力指数（臨財債振替前）については、財政力指数が１．０以上の団体で、臨時財政対策債振替前の基準財政需要額を用いて算出した場</t>
  </si>
  <si>
    <t>注１　「新法による合併市町村、合併予定市町村」とは、市町村の合併の特例に関する法律（平成16年法律第59号）第２条第２項に規定する合併</t>
  </si>
  <si>
    <t>　　あったものをいう。</t>
  </si>
  <si>
    <t>　　市町村及び同条第１項に規定する市町村の合併をしようとする市町村で地方自治法（昭和22年法律第67号）第７条第７項の規定による告示の</t>
  </si>
  <si>
    <t>　２　「旧法による合併市町村」とは、旧市町村の合併の特例に関する法律（昭和40年法律第６号）第２条第２項に規定する合併市町村（平成７</t>
  </si>
  <si>
    <t>　　年４月１日以後に同条第１項に規定する市町村の合併により設置されたものに限る。）をいう。</t>
  </si>
  <si>
    <t>　３　□にレを付けた上で、市町村合併に伴い実施（予定）の公営企業会計の統合、組織の統合その他公営企業の経営の合理化施策の内容を記入</t>
  </si>
  <si>
    <t>　　すること。　</t>
  </si>
  <si>
    <t>◇　給与構造の見直し、地域手
　当等のあり方</t>
  </si>
  <si>
    <t>　　　すること。</t>
  </si>
  <si>
    <t>　　　記入すること。なお、当該改善効果額が計画前年度との比較により算出できない項目（資産売却収入・工事コスト縮減等）については、当該改善効果額の算出方法も併せて各欄に記入</t>
  </si>
  <si>
    <t>　　　なお、当該事業が一部事務組合等により経営されている場合は、財政力指数、実質公債費比率、経常収支比率及び将来負担比率については、</t>
  </si>
  <si>
    <t>　　構成団体の中で最も低い財政力指数の団体の数値を記入すること。）。</t>
  </si>
  <si>
    <t>　　その構成団体の各数値を加重平均したものを記入すること（ただし、一部事務組合等の構成団体に財政力指数1.0以上の団体がある場合には、</t>
  </si>
  <si>
    <t>　　合の財政力指数が１．０を下回る場合についてのみ記入すること。この場合には、補足様式１を作成し添付すること。なお、一部事務組合等</t>
  </si>
  <si>
    <t>　　については本欄の記入は不要であること。</t>
  </si>
  <si>
    <t>　　高について、旧資金運用部、旧簡易生命保険資金、旧公営企業金融公庫資金の別、年利別に記入すること。</t>
  </si>
  <si>
    <t>　２　地方債計画の区分ごとに記入し、必要に応じて行を追加すること。</t>
  </si>
  <si>
    <t>注１　「旧資金運用部資金」の「補償金免除額」欄は、各地方公共団体の「繰上償還希望額」欄の額に対応する額として、計画提出前の一定基</t>
  </si>
  <si>
    <t>（    年度）</t>
  </si>
  <si>
    <r>
      <t>補</t>
    </r>
    <r>
      <rPr>
        <sz val="11"/>
        <color indexed="10"/>
        <rFont val="ＭＳ Ｐゴシック"/>
        <family val="3"/>
      </rPr>
      <t>塡</t>
    </r>
    <r>
      <rPr>
        <strike/>
        <sz val="11"/>
        <color indexed="10"/>
        <rFont val="ＭＳ Ｐゴシック"/>
        <family val="3"/>
      </rPr>
      <t>てん</t>
    </r>
    <r>
      <rPr>
        <sz val="11"/>
        <color indexed="8"/>
        <rFont val="ＭＳ Ｐゴシック"/>
        <family val="3"/>
      </rPr>
      <t>財源不足額</t>
    </r>
  </si>
  <si>
    <t>（延長計画第５年度）</t>
  </si>
  <si>
    <t>　　基づいて算出した率が経営健全化基準以上である場合に、当該率を記入すること。</t>
  </si>
  <si>
    <t>　　と。また、複数事業にまたがって勤務している職員がいる場合は、当該職員の所掌事務、給与の負担状況等により区分して記入すること。</t>
  </si>
  <si>
    <t>　　況調査」における「施設及び業務概況に関する調」中の「職員数」の範囲と同一（ただし、集計時点・集計単位は異なる。）のものであるこ</t>
  </si>
  <si>
    <r>
      <t>職員数</t>
    </r>
    <r>
      <rPr>
        <vertAlign val="superscript"/>
        <sz val="8"/>
        <color indexed="8"/>
        <rFont val="ＭＳ ゴシック"/>
        <family val="3"/>
      </rPr>
      <t xml:space="preserve">  </t>
    </r>
    <r>
      <rPr>
        <sz val="12"/>
        <color indexed="8"/>
        <rFont val="ＭＳ ゴシック"/>
        <family val="3"/>
      </rPr>
      <t>(H23. 4. 1現在)</t>
    </r>
  </si>
  <si>
    <t>□財政再生基準以上　□早期健全化基準以上　□経営健全化基準以上　　（　　年度）　</t>
  </si>
  <si>
    <r>
      <t>資金不足比率</t>
    </r>
    <r>
      <rPr>
        <sz val="8"/>
        <color indexed="8"/>
        <rFont val="ＭＳ ゴシック"/>
        <family val="3"/>
      </rPr>
      <t>（健全化法）</t>
    </r>
    <r>
      <rPr>
        <sz val="10"/>
        <color indexed="8"/>
        <rFont val="ＭＳ ゴシック"/>
        <family val="3"/>
      </rPr>
      <t>（％）</t>
    </r>
  </si>
  <si>
    <r>
      <t>財政力指数</t>
    </r>
    <r>
      <rPr>
        <sz val="8"/>
        <color indexed="8"/>
        <rFont val="ＭＳ ゴシック"/>
        <family val="3"/>
      </rPr>
      <t>（臨財債振替前）</t>
    </r>
  </si>
  <si>
    <r>
      <t xml:space="preserve">経常収支比率  </t>
    </r>
    <r>
      <rPr>
        <sz val="10"/>
        <color indexed="8"/>
        <rFont val="ＭＳ ゴシック"/>
        <family val="3"/>
      </rPr>
      <t>（％）</t>
    </r>
  </si>
  <si>
    <r>
      <t xml:space="preserve">実質公債費比率　 </t>
    </r>
    <r>
      <rPr>
        <sz val="10"/>
        <color indexed="8"/>
        <rFont val="ＭＳ ゴシック"/>
        <family val="3"/>
      </rPr>
      <t>（％）</t>
    </r>
  </si>
  <si>
    <r>
      <t xml:space="preserve">将来負担比率　   </t>
    </r>
    <r>
      <rPr>
        <sz val="10"/>
        <color indexed="8"/>
        <rFont val="ＭＳ ゴシック"/>
        <family val="3"/>
      </rPr>
      <t>（％）</t>
    </r>
  </si>
  <si>
    <t>　４　「職員数」欄には、平成23年4月1日における常時雇用職員数について記入すること。なお、当該職員数については、「地方公営企業決算状</t>
  </si>
  <si>
    <t>　　政状況調査等における年度）を混在して使用することがないよう留意すること（ただし、資金不足比率については、注４に該当する年度の率</t>
  </si>
  <si>
    <t>　　を記入すること。）。</t>
  </si>
  <si>
    <t>　４　「資金不足比率(健全化法)」欄には、平成20年度又は平成21年度の決算において地方公共団体の財政の健全化に関する法律第22条の規定に</t>
  </si>
  <si>
    <r>
      <t>　２　各欄の数値は</t>
    </r>
    <r>
      <rPr>
        <u val="double"/>
        <sz val="10"/>
        <color indexed="8"/>
        <rFont val="ＭＳ ゴシック"/>
        <family val="3"/>
      </rPr>
      <t>小数点第２位を切り上げて、小数点第１位まで記入すること</t>
    </r>
    <r>
      <rPr>
        <sz val="10"/>
        <color indexed="8"/>
        <rFont val="ＭＳ ゴシック"/>
        <family val="3"/>
      </rPr>
      <t>。従って各欄の単純合計と「合計」欄の数値は一致しない場合</t>
    </r>
  </si>
  <si>
    <r>
      <t>　　があること (なお、</t>
    </r>
    <r>
      <rPr>
        <u val="double"/>
        <sz val="10"/>
        <color indexed="8"/>
        <rFont val="ＭＳ ゴシック"/>
        <family val="3"/>
      </rPr>
      <t>小数点第２位が０であるが、小数点第３位に数値がある場合は同様に切り上げること</t>
    </r>
    <r>
      <rPr>
        <sz val="10"/>
        <color indexed="8"/>
        <rFont val="ＭＳ ゴシック"/>
        <family val="3"/>
      </rPr>
      <t>。）。</t>
    </r>
  </si>
  <si>
    <t>　３　後期に計画を提出する場合で、既に前期に承認された繰上償還希望額がある場合には、参考値として当該額を該当欄に（　）書きで記入</t>
  </si>
  <si>
    <t>　　すること。</t>
  </si>
  <si>
    <t>６　平成23年度以降における年利５％以上の地方債現在高の状況</t>
  </si>
  <si>
    <t>年利6.3%以上
(平成23年度末残高）</t>
  </si>
  <si>
    <t>年利6.5%以上
(平成23年度末残高）</t>
  </si>
  <si>
    <t>年利6%以上
(平成23年度9月期残高）</t>
  </si>
  <si>
    <t>注１　地方公共団体が経営する当該事業に要する経費の財源として起債した公営企業債の平成23年度以降における年利５％以上の地方債現在</t>
  </si>
  <si>
    <r>
      <t>平成</t>
    </r>
    <r>
      <rPr>
        <sz val="10"/>
        <color indexed="8"/>
        <rFont val="ＭＳ ゴシック"/>
        <family val="3"/>
      </rPr>
      <t>18年度</t>
    </r>
  </si>
  <si>
    <r>
      <t>平成</t>
    </r>
    <r>
      <rPr>
        <sz val="10"/>
        <color indexed="8"/>
        <rFont val="ＭＳ ゴシック"/>
        <family val="3"/>
      </rPr>
      <t>19年度</t>
    </r>
  </si>
  <si>
    <r>
      <t>平成</t>
    </r>
    <r>
      <rPr>
        <sz val="10"/>
        <color indexed="8"/>
        <rFont val="ＭＳ ゴシック"/>
        <family val="3"/>
      </rPr>
      <t>20年度</t>
    </r>
  </si>
  <si>
    <r>
      <t>平成</t>
    </r>
    <r>
      <rPr>
        <sz val="10"/>
        <color indexed="8"/>
        <rFont val="ＭＳ ゴシック"/>
        <family val="3"/>
      </rPr>
      <t>21年度</t>
    </r>
  </si>
  <si>
    <r>
      <t>平成</t>
    </r>
    <r>
      <rPr>
        <sz val="10"/>
        <color indexed="8"/>
        <rFont val="ＭＳ ゴシック"/>
        <family val="3"/>
      </rPr>
      <t>22年度</t>
    </r>
  </si>
  <si>
    <r>
      <t>平成</t>
    </r>
    <r>
      <rPr>
        <sz val="10"/>
        <color indexed="8"/>
        <rFont val="ＭＳ ゴシック"/>
        <family val="3"/>
      </rPr>
      <t>23年度</t>
    </r>
  </si>
  <si>
    <r>
      <t>平成</t>
    </r>
    <r>
      <rPr>
        <sz val="10"/>
        <color indexed="8"/>
        <rFont val="ＭＳ ゴシック"/>
        <family val="3"/>
      </rPr>
      <t>24年度</t>
    </r>
  </si>
  <si>
    <r>
      <t>平成</t>
    </r>
    <r>
      <rPr>
        <sz val="10"/>
        <color indexed="8"/>
        <rFont val="ＭＳ ゴシック"/>
        <family val="3"/>
      </rPr>
      <t>25年度</t>
    </r>
  </si>
  <si>
    <r>
      <t>平成</t>
    </r>
    <r>
      <rPr>
        <sz val="10"/>
        <color indexed="8"/>
        <rFont val="ＭＳ ゴシック"/>
        <family val="3"/>
      </rPr>
      <t>26年度</t>
    </r>
  </si>
  <si>
    <r>
      <t>平成</t>
    </r>
    <r>
      <rPr>
        <sz val="10"/>
        <color indexed="8"/>
        <rFont val="ＭＳ ゴシック"/>
        <family val="3"/>
      </rPr>
      <t>27年度</t>
    </r>
  </si>
  <si>
    <t>（延長計画初年度）</t>
  </si>
  <si>
    <t>（延長計画第２年度）</t>
  </si>
  <si>
    <t>（延長計画第３年度）</t>
  </si>
  <si>
    <t>（延長計画第４年度）</t>
  </si>
  <si>
    <t>　５　「健全化判断比率の状況」欄については、平成20年度又は平成21年度の決算において当該団体の健全化判断比率又は当該公営企業の資金不</t>
  </si>
  <si>
    <t>　　足比率が財政再生基準、早期健全化基準又は経営健全化基準以上である場合、該当するものをチェックするとともに、該当年度を（　）内に</t>
  </si>
  <si>
    <t>　　場合は、該当する項目全てをチェックし、策定している全ての計画の計画期間を記入すること 。）。　</t>
  </si>
  <si>
    <t>　　記入すること。その場合には、財政再生計画、財政健全化計画又は経営健全化計画の計画期間を併せて記入すること（複数の項目に該当する</t>
  </si>
  <si>
    <t>　　平成20年度又は平成21年度の数値をそれぞれ記入すること。</t>
  </si>
  <si>
    <t>延長期間が２年の場合に加算する改善効果額　Ｂ</t>
  </si>
  <si>
    <t>水道事業会計</t>
  </si>
  <si>
    <t>■適　用　 □非適用</t>
  </si>
  <si>
    <t>　黒部市</t>
  </si>
  <si>
    <t>22.8（　22年度）</t>
  </si>
  <si>
    <t>　□　新法による合併市町村、合併予定市町村における公営企業の統合等の内容
　■　旧法による合併市町村における公営企業の統合等の内容
　□　該当なし</t>
  </si>
  <si>
    <t>〔合併期日：平成18年3月31日　合併前市町村：　黒部市、宇奈月町　 〕</t>
  </si>
  <si>
    <t>　黒部市水道事業会計経営健全化計画</t>
  </si>
  <si>
    <t>黒部市長</t>
  </si>
  <si>
    <t>公営企業経営健全化計画　平成18年度から平成27年度</t>
  </si>
  <si>
    <t>市議会への説明を行うとともに市広報、市ホームページで公表する。</t>
  </si>
  <si>
    <t>水道統合整備</t>
  </si>
  <si>
    <t>　水道普及率の向上</t>
  </si>
  <si>
    <t>水道水供給における有収率の向上</t>
  </si>
  <si>
    <t>料金設定の適正化</t>
  </si>
  <si>
    <t>工事費の軽減</t>
  </si>
  <si>
    <t>　給水区域内における普及率は、61.4％と低く、料金収入の増収を図る必要がある。未普及地域の配水管整備を進めるとともに、簡易水道組合の統合も順次進め、加入を促進する。</t>
  </si>
  <si>
    <t>　有収率は81.9％と国・県の平均値を下回っており、供給コストの有効利用の観点からも有収率の向上を目指す。</t>
  </si>
  <si>
    <t>　給水原価と供給単価の差をなくし、適正な水準の料金設定とする。</t>
  </si>
  <si>
    <t>　下水道工事との同時施工を積極的に行い、工事費の軽減を図る。</t>
  </si>
  <si>
    <t>　当市の上水道の発足は昭和55年と歴史は浅く、現在も上水道の普及促進に取り組み、水道施設の建設や拡張、改良事業等に取り組んできた。しかし、費用面では事業の推進拡張のための減価償却費、支払利息といった固定費や人件費、委託料の経費が収益を上回り、一般会計から応分の繰入金に頼らざるを得ない財政状況である。</t>
  </si>
  <si>
    <t>・平成23年度に石田犬山水源の移転建設をする。
・売却資産収入見込みはなし。</t>
  </si>
  <si>
    <t>・事業収入の根幹となる給水量の増加を図るべく加入率90％を目指し、上水道加入促進を積極的に推し進める。
・漏水調査並びに老朽施設更新事業等を実施し、有収率の向上を図る。</t>
  </si>
  <si>
    <t>　国・県等の動向に準じて改善に取り組みたい。</t>
  </si>
  <si>
    <t>　退職時の特昇は行っていない。今後もこの状態を継続していく。</t>
  </si>
  <si>
    <t>　健康保険組合は、市町村共済組合に加入しており、実施事業の見直し等を含めて負担率の適正化に努めている。</t>
  </si>
  <si>
    <t>※料金部門の民間委託を検討する等</t>
  </si>
  <si>
    <t>　市広報、市ホームページなどで公表する。</t>
  </si>
  <si>
    <t>　他の事業等との同時施工を積極的に推し進め、工事費の軽減に努める。</t>
  </si>
  <si>
    <t>　黒部市では、「黒部市職員適正化計画」に基づいて職員削減に取り組み、平成17年から平成22年４月１日までに5.7％(29人)以上純減させ、463人以下とする目標に対して、46人の削減を実施した。当水道事業会計においては、過去に人員を削減した経緯があり、他の自治体との比較においても最小限の職員数と判断され減は難しい。ただし、平成22年度より上下水道部を3課から2課に統合再編することにより事務の効率化を一層推し進め、給与費の抑制に努めている。</t>
  </si>
  <si>
    <t>　現行制度が国の給与構造に準じており、今後も準じていく予定である。
　また、地域手当については、当市は地域手当の対象地でなく、今後もこの状態が続く。</t>
  </si>
  <si>
    <t>5名</t>
  </si>
  <si>
    <r>
      <t>平成</t>
    </r>
    <r>
      <rPr>
        <sz val="10"/>
        <rFont val="ＭＳ ゴシック"/>
        <family val="3"/>
      </rPr>
      <t>18年度</t>
    </r>
  </si>
  <si>
    <r>
      <t>平成</t>
    </r>
    <r>
      <rPr>
        <sz val="10"/>
        <rFont val="ＭＳ ゴシック"/>
        <family val="3"/>
      </rPr>
      <t>19年度</t>
    </r>
  </si>
  <si>
    <r>
      <t>平成</t>
    </r>
    <r>
      <rPr>
        <sz val="10"/>
        <rFont val="ＭＳ ゴシック"/>
        <family val="3"/>
      </rPr>
      <t>20年度</t>
    </r>
  </si>
  <si>
    <r>
      <t>平成</t>
    </r>
    <r>
      <rPr>
        <sz val="10"/>
        <rFont val="ＭＳ ゴシック"/>
        <family val="3"/>
      </rPr>
      <t>21年度</t>
    </r>
  </si>
  <si>
    <r>
      <t>平成</t>
    </r>
    <r>
      <rPr>
        <sz val="10"/>
        <rFont val="ＭＳ ゴシック"/>
        <family val="3"/>
      </rPr>
      <t>22年度</t>
    </r>
  </si>
  <si>
    <r>
      <t>平成</t>
    </r>
    <r>
      <rPr>
        <sz val="10"/>
        <rFont val="ＭＳ ゴシック"/>
        <family val="3"/>
      </rPr>
      <t>23年度</t>
    </r>
  </si>
  <si>
    <t>フォローアップでは、適正な料金設定の堅持</t>
  </si>
  <si>
    <t>　繰越欠損金は無いものの、給水原価を基礎に計画的に料金改定を行うのと平行して新規加入者の取り込みを積極的に推し進め、料金の増収につなげていく。</t>
  </si>
  <si>
    <t>　収益的収支における他会計からの繰入金に関しては、計画的な料金改定や上水道加入促進を積極的に推し進める等の対策を講じ減少している。また、資本的収支における繰入金に関しては、事業収入の根幹となる給水量の増加を図るべく、市内に点在する組合営簡易水道を取り込む拡充事業を展開するため、繰入額が横這い傾向にあるが、他事業との同時施工など事業費の軽減を図り、繰入金の抑制に努める。</t>
  </si>
  <si>
    <t>平成22年度</t>
  </si>
  <si>
    <t>平成23年度</t>
  </si>
  <si>
    <t>平成24年度</t>
  </si>
  <si>
    <t>平成25年度</t>
  </si>
  <si>
    <t>平成26年度</t>
  </si>
  <si>
    <t>平成27年度</t>
  </si>
  <si>
    <t>平成18年度</t>
  </si>
  <si>
    <t>平成19年度</t>
  </si>
  <si>
    <t>平成20年度</t>
  </si>
  <si>
    <t>平成21年度</t>
  </si>
  <si>
    <t>その他（普及率の向上）</t>
  </si>
  <si>
    <t>　いつでもどこでも安心して必要な水を得ることができる。これが水道事業の基本であると捉え、上水道の加入促進を図るとともに、安全に水を安定的に供給する施設の計画的な整備更新や水質管理の強化などを行う。</t>
  </si>
  <si>
    <t>73（　21年度）</t>
  </si>
  <si>
    <t>「末端給水事業」</t>
  </si>
  <si>
    <t>　下水道事業と同時施工による施工単価の軽減を図り、資本費の抑制に努めている。
　機器の更新時には、より効率の良い機器を選定することにより動力費の削減に努めている。</t>
  </si>
  <si>
    <t>　機器の更新時には、より効率の良い機器を選定することにより動力費の削減に努めている。
　また、事務の効率化を進め、備消耗品等の適正管理を行うほか、公用車の運用についても見直し、経費の節減に努めている。</t>
  </si>
  <si>
    <t>その他（　　　　　）</t>
  </si>
  <si>
    <t>平成23年度から平成27年度</t>
  </si>
  <si>
    <t>　課題③　給水原価を基礎に料金を算定し、段階的に料金を引き上げていく。平成23年度に1度目の料金改定を実施し、平成27年度までに40％の引き上げを目指す。</t>
  </si>
  <si>
    <t>・給水原価を基礎に料金を算定し、平成23年度から段階的に料金40パーセントの引き上げを行う。</t>
  </si>
  <si>
    <t>・収益的収支においては、起債償還利息の2/3、水道料金等対策補助（収支差額相当）
・資本的収支においては、起債償還元金の1/2、漏水対策特別事業（老朽管布設替工事等）10/10、建設改良出資40百万円</t>
  </si>
  <si>
    <t>　平成19年度から試行し、平成22年度から総合振興計画の全事業の事務事業評価を実施している。</t>
  </si>
  <si>
    <t>平成28年度までの簡易水道との料金統合が困難であることから、統合計画提出を行わない。</t>
  </si>
  <si>
    <t>0.705（　22年度）</t>
  </si>
  <si>
    <t>84.4（　21年度）</t>
  </si>
  <si>
    <t>133.1（　21年度）</t>
  </si>
  <si>
    <t>③</t>
  </si>
  <si>
    <t>④</t>
  </si>
  <si>
    <t>①　②</t>
  </si>
  <si>
    <t>　未普及地域の配水管整備を進めると共に、簡易水道組合の統合も進め、加入を促進する。
　老朽管対策を進め、有収率を向上させる。
　ホームページ等により、経営状況・料金状況について、情報公開する。</t>
  </si>
  <si>
    <t>Ⅴ　繰上償還に伴う行政改革推進効果【延長計画策定団体】</t>
  </si>
  <si>
    <t>１　主な課題と取組及び目標</t>
  </si>
  <si>
    <t>取 組 及 び 目 標</t>
  </si>
  <si>
    <r>
      <t>１　</t>
    </r>
    <r>
      <rPr>
        <sz val="12"/>
        <rFont val="ＭＳ ゴシック"/>
        <family val="3"/>
      </rPr>
      <t>経常経費の見直し</t>
    </r>
  </si>
  <si>
    <t>２　公債費負担の健全化（地方債発行の抑制等）</t>
  </si>
  <si>
    <t>３　公営企業会計に対する基準外繰出しの解消</t>
  </si>
  <si>
    <t>　　　　なお、地方公共団体の財政の健全化に関する法律（平成19年法律第94号）（以下、「財政健全化法」という。）に規定する「財政健全化計画」又は「財政再生計画」を定めていることから、地方財政法施行令附則第６条第３項の規定により、</t>
  </si>
  <si>
    <t>　　　これらの計画を「公的資金補償金免除繰上償還に係る財政健全化計画」とみなす場合には、各計画における施策のうち、それぞれの各項目に該当するものについて、その対応関係が分かるように記入すること。</t>
  </si>
  <si>
    <t>　　２　各項目への記入に当たっては、Ⅳに掲げた施策又は財政健全化法に掲げた方策をそのまま転記せず、ポイントを簡潔にまとめた形で記入すること。</t>
  </si>
  <si>
    <t>２　年度別目標</t>
  </si>
  <si>
    <t>（単位：百万円）</t>
  </si>
  <si>
    <t>課　題</t>
  </si>
  <si>
    <t>項　　目</t>
  </si>
  <si>
    <t>　</t>
  </si>
  <si>
    <t>実質公債費比率</t>
  </si>
  <si>
    <t>（実績値）</t>
  </si>
  <si>
    <t>延長計画の目標値</t>
  </si>
  <si>
    <t>地方債現在高</t>
  </si>
  <si>
    <t>人件費（退職手当除く）</t>
  </si>
  <si>
    <t>改善効果額</t>
  </si>
  <si>
    <t>４</t>
  </si>
  <si>
    <t>行政管理経費（物件費＋維持修繕費）</t>
  </si>
  <si>
    <t>改善効果額</t>
  </si>
  <si>
    <t>３</t>
  </si>
  <si>
    <t>繰出金</t>
  </si>
  <si>
    <r>
      <t>＜参考＞当初計画補償金免除額</t>
    </r>
    <r>
      <rPr>
        <sz val="12"/>
        <rFont val="ＭＳ ゴシック"/>
        <family val="3"/>
      </rPr>
      <t>（旧資金運用部資金）</t>
    </r>
  </si>
  <si>
    <t>改善効果額</t>
  </si>
  <si>
    <t>○○○</t>
  </si>
  <si>
    <t>改善効果額</t>
  </si>
  <si>
    <t>延長計画改善効果額　合計　Ａ</t>
  </si>
  <si>
    <t>　注１　歳出削減策のみならず、歳入確保策についても幅広く検討の上、記入すること。</t>
  </si>
  <si>
    <t>　　２　「課題」欄については、「１　主な課題と取組及び目標」の「課題」欄の番号を記入すること。</t>
  </si>
  <si>
    <t>Ａ＋Ｂ　　Ｃ</t>
  </si>
  <si>
    <t>　　３　「延長計画に計上した施策に係る改善効果額」欄には、「当初計画に計上した施策に係る改善効果額」を含めないこと。</t>
  </si>
  <si>
    <r>
      <rPr>
        <sz val="12"/>
        <rFont val="ＭＳ ゴシック"/>
        <family val="3"/>
      </rPr>
      <t>Ｃのうち公営企業会計加算分　Ｄ</t>
    </r>
  </si>
  <si>
    <t xml:space="preserve">    ４　「Ｃのうち公営企業加算分　Ｄ」欄については、平成19年度から平成21年度までの間に当該団体の公営企業会計において公的資金補償金免除繰上償還の適用を受け、平成22年度以降に引き続き</t>
  </si>
  <si>
    <t>　　　（Ｄの内訳）水道事業会計への加算額</t>
  </si>
  <si>
    <t>　　　当該公営企業会計において公的資金補償金免除繰上償還の適用を受ける場合であって、当該公営企業会計における経営改革の改善効果額が当該公営企業会計に係る旧資金運用部資金の補償金免除</t>
  </si>
  <si>
    <t>　　　　　　　　　○○会計への加算額</t>
  </si>
  <si>
    <t>　　　額に達しない場合に記入すること（ただし、公営企業会計に加算できる改善効果額は、普通会計に係る改善効果額が旧資金運用部資金の補償金免除額を上回る部分に限る。）。</t>
  </si>
  <si>
    <t>Ｃ－Ｄ</t>
  </si>
  <si>
    <t>　　　</t>
  </si>
  <si>
    <r>
      <t>＜参考＞補償金免除額</t>
    </r>
    <r>
      <rPr>
        <sz val="12"/>
        <rFont val="ＭＳ ゴシック"/>
        <family val="3"/>
      </rPr>
      <t>（旧資金運用部資金）</t>
    </r>
  </si>
</sst>
</file>

<file path=xl/styles.xml><?xml version="1.0" encoding="utf-8"?>
<styleSheet xmlns="http://schemas.openxmlformats.org/spreadsheetml/2006/main">
  <numFmts count="3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年度&quot;"/>
    <numFmt numFmtId="178" formatCode="[$-411]yyyy&quot;年&quot;m&quot;月&quot;d&quot;日&quot;\ dddd"/>
    <numFmt numFmtId="179" formatCode="&quot;Yes&quot;;&quot;Yes&quot;;&quot;No&quot;"/>
    <numFmt numFmtId="180" formatCode="&quot;True&quot;;&quot;True&quot;;&quot;False&quot;"/>
    <numFmt numFmtId="181" formatCode="&quot;On&quot;;&quot;On&quot;;&quot;Off&quot;"/>
    <numFmt numFmtId="182" formatCode="[$€-2]\ #,##0.00_);[Red]\([$€-2]\ #,##0.00\)"/>
    <numFmt numFmtId="183" formatCode="#,##0;&quot;△ &quot;#,##0"/>
    <numFmt numFmtId="184" formatCode="#,##0.0_ "/>
    <numFmt numFmtId="185" formatCode="0.0_);[Red]\(0.0\)"/>
    <numFmt numFmtId="186" formatCode="0.0_ "/>
    <numFmt numFmtId="187" formatCode="#,##0.0_);[Red]\(#,##0.0\)"/>
    <numFmt numFmtId="188" formatCode="#,##0.0;[Red]\-#,##0.0"/>
    <numFmt numFmtId="189" formatCode="#,##0;&quot;△&quot;#,##0"/>
    <numFmt numFmtId="190" formatCode="#,##0.0;&quot;△&quot;#,##0.0"/>
    <numFmt numFmtId="191" formatCode="0.000_ "/>
    <numFmt numFmtId="192" formatCode="0.00_ "/>
    <numFmt numFmtId="193" formatCode="#,##0.000_ "/>
    <numFmt numFmtId="194" formatCode="#,##0.0000000000000_ ;[Red]\-#,##0.0000000000000\ "/>
    <numFmt numFmtId="195" formatCode="#,##0_ ;[Red]\-#,##0\ "/>
    <numFmt numFmtId="196" formatCode="#,##0.000;[Red]\-#,##0.000"/>
    <numFmt numFmtId="197" formatCode="#,##0_);[Red]\(#,##0\)"/>
    <numFmt numFmtId="198" formatCode="0.0"/>
  </numFmts>
  <fonts count="87">
    <font>
      <sz val="12"/>
      <name val="ＭＳ ゴシック"/>
      <family val="3"/>
    </font>
    <font>
      <sz val="11"/>
      <color indexed="8"/>
      <name val="ＭＳ Ｐゴシック"/>
      <family val="3"/>
    </font>
    <font>
      <sz val="11"/>
      <name val="ＭＳ Ｐゴシック"/>
      <family val="3"/>
    </font>
    <font>
      <sz val="6"/>
      <name val="ＭＳ ゴシック"/>
      <family val="3"/>
    </font>
    <font>
      <sz val="10"/>
      <name val="ＭＳ ゴシック"/>
      <family val="3"/>
    </font>
    <font>
      <sz val="11"/>
      <name val="ＭＳ ゴシック"/>
      <family val="3"/>
    </font>
    <font>
      <sz val="6"/>
      <name val="ＭＳ Ｐゴシック"/>
      <family val="3"/>
    </font>
    <font>
      <sz val="10"/>
      <name val="ＭＳ Ｐゴシック"/>
      <family val="3"/>
    </font>
    <font>
      <sz val="8"/>
      <name val="ＭＳ Ｐゴシック"/>
      <family val="3"/>
    </font>
    <font>
      <sz val="11"/>
      <name val="ＭＳ 明朝"/>
      <family val="1"/>
    </font>
    <font>
      <sz val="6"/>
      <name val="ＭＳ Ｐ明朝"/>
      <family val="1"/>
    </font>
    <font>
      <vertAlign val="superscript"/>
      <sz val="11"/>
      <color indexed="8"/>
      <name val="ＭＳ Ｐゴシック"/>
      <family val="3"/>
    </font>
    <font>
      <sz val="14"/>
      <name val="ＭＳ ゴシック"/>
      <family val="3"/>
    </font>
    <font>
      <sz val="9"/>
      <name val="ＭＳ Ｐゴシック"/>
      <family val="3"/>
    </font>
    <font>
      <sz val="12"/>
      <name val="ＭＳ Ｐゴシック"/>
      <family val="3"/>
    </font>
    <font>
      <strike/>
      <sz val="11"/>
      <color indexed="10"/>
      <name val="ＭＳ Ｐゴシック"/>
      <family val="3"/>
    </font>
    <font>
      <sz val="11"/>
      <color indexed="10"/>
      <name val="ＭＳ Ｐゴシック"/>
      <family val="3"/>
    </font>
    <font>
      <sz val="12"/>
      <color indexed="8"/>
      <name val="ＭＳ ゴシック"/>
      <family val="3"/>
    </font>
    <font>
      <sz val="10"/>
      <color indexed="8"/>
      <name val="ＭＳ ゴシック"/>
      <family val="3"/>
    </font>
    <font>
      <vertAlign val="superscript"/>
      <sz val="8"/>
      <color indexed="8"/>
      <name val="ＭＳ ゴシック"/>
      <family val="3"/>
    </font>
    <font>
      <sz val="8"/>
      <color indexed="8"/>
      <name val="ＭＳ ゴシック"/>
      <family val="3"/>
    </font>
    <font>
      <u val="double"/>
      <sz val="10"/>
      <color indexed="8"/>
      <name val="ＭＳ ゴシック"/>
      <family val="3"/>
    </font>
    <font>
      <b/>
      <sz val="9"/>
      <name val="ＭＳ Ｐゴシック"/>
      <family val="3"/>
    </font>
    <font>
      <b/>
      <sz val="14"/>
      <name val="ＭＳ Ｐゴシック"/>
      <family val="3"/>
    </font>
    <font>
      <sz val="10"/>
      <color indexed="17"/>
      <name val="ＭＳ ゴシック"/>
      <family val="3"/>
    </font>
    <font>
      <strike/>
      <sz val="12"/>
      <color indexed="10"/>
      <name val="ＭＳ ゴシック"/>
      <family val="3"/>
    </font>
    <font>
      <sz val="12"/>
      <color indexed="10"/>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ゴシック"/>
      <family val="3"/>
    </font>
    <font>
      <sz val="9"/>
      <color indexed="8"/>
      <name val="ＭＳ ゴシック"/>
      <family val="3"/>
    </font>
    <font>
      <sz val="14"/>
      <color indexed="8"/>
      <name val="ＭＳ ゴシック"/>
      <family val="3"/>
    </font>
    <font>
      <sz val="10"/>
      <color indexed="8"/>
      <name val="ＭＳ Ｐゴシック"/>
      <family val="3"/>
    </font>
    <font>
      <sz val="8"/>
      <color indexed="8"/>
      <name val="ＭＳ Ｐゴシック"/>
      <family val="3"/>
    </font>
    <font>
      <sz val="9"/>
      <color indexed="8"/>
      <name val="ＭＳ Ｐゴシック"/>
      <family val="3"/>
    </font>
    <font>
      <sz val="12"/>
      <color indexed="17"/>
      <name val="ＭＳ ゴシック"/>
      <family val="3"/>
    </font>
    <font>
      <b/>
      <sz val="14"/>
      <color indexed="8"/>
      <name val="ＭＳ ゴシック"/>
      <family val="3"/>
    </font>
    <font>
      <b/>
      <strike/>
      <sz val="14"/>
      <color indexed="8"/>
      <name val="ＭＳ ゴシック"/>
      <family val="3"/>
    </font>
    <font>
      <b/>
      <sz val="12"/>
      <color indexed="8"/>
      <name val="ＭＳ ゴシック"/>
      <family val="3"/>
    </font>
    <font>
      <sz val="6"/>
      <color indexed="8"/>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1"/>
      <name val="ＭＳ ゴシック"/>
      <family val="3"/>
    </font>
    <font>
      <sz val="11"/>
      <color theme="1"/>
      <name val="ＭＳ ゴシック"/>
      <family val="3"/>
    </font>
    <font>
      <sz val="9"/>
      <color theme="1"/>
      <name val="ＭＳ ゴシック"/>
      <family val="3"/>
    </font>
    <font>
      <sz val="14"/>
      <color theme="1"/>
      <name val="ＭＳ ゴシック"/>
      <family val="3"/>
    </font>
    <font>
      <sz val="11"/>
      <color theme="1"/>
      <name val="ＭＳ Ｐゴシック"/>
      <family val="3"/>
    </font>
    <font>
      <sz val="10"/>
      <color theme="1"/>
      <name val="ＭＳ Ｐゴシック"/>
      <family val="3"/>
    </font>
    <font>
      <sz val="8"/>
      <color theme="1"/>
      <name val="ＭＳ Ｐゴシック"/>
      <family val="3"/>
    </font>
    <font>
      <sz val="10"/>
      <color theme="1"/>
      <name val="ＭＳ ゴシック"/>
      <family val="3"/>
    </font>
    <font>
      <sz val="9"/>
      <color theme="1"/>
      <name val="ＭＳ Ｐゴシック"/>
      <family val="3"/>
    </font>
    <font>
      <sz val="10"/>
      <color rgb="FF00B050"/>
      <name val="ＭＳ ゴシック"/>
      <family val="3"/>
    </font>
    <font>
      <sz val="12"/>
      <color rgb="FF00B050"/>
      <name val="ＭＳ ゴシック"/>
      <family val="3"/>
    </font>
    <font>
      <strike/>
      <sz val="12"/>
      <color rgb="FFFF0000"/>
      <name val="ＭＳ ゴシック"/>
      <family val="3"/>
    </font>
    <font>
      <b/>
      <sz val="14"/>
      <color theme="1"/>
      <name val="ＭＳ ゴシック"/>
      <family val="3"/>
    </font>
    <font>
      <b/>
      <strike/>
      <sz val="14"/>
      <color theme="1"/>
      <name val="ＭＳ ゴシック"/>
      <family val="3"/>
    </font>
    <font>
      <b/>
      <sz val="12"/>
      <color theme="1"/>
      <name val="ＭＳ ゴシック"/>
      <family val="3"/>
    </font>
    <font>
      <sz val="6"/>
      <color theme="1"/>
      <name val="ＭＳ ゴシック"/>
      <family val="3"/>
    </font>
    <font>
      <b/>
      <sz val="8"/>
      <name val="ＭＳ ゴシック"/>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indexed="44"/>
        <bgColor indexed="64"/>
      </patternFill>
    </fill>
    <fill>
      <patternFill patternType="solid">
        <fgColor rgb="FFC0C0C0"/>
        <bgColor indexed="64"/>
      </patternFill>
    </fill>
    <fill>
      <patternFill patternType="solid">
        <fgColor theme="0" tint="-0.24997000396251678"/>
        <bgColor indexed="64"/>
      </patternFill>
    </fill>
    <fill>
      <patternFill patternType="solid">
        <fgColor indexed="41"/>
        <bgColor indexed="64"/>
      </patternFill>
    </fill>
    <fill>
      <patternFill patternType="solid">
        <fgColor rgb="FF99CCFF"/>
        <bgColor indexed="64"/>
      </patternFill>
    </fill>
  </fills>
  <borders count="22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border>
    <border>
      <left style="thin"/>
      <right/>
      <top/>
      <bottom style="double"/>
    </border>
    <border>
      <left/>
      <right style="thin"/>
      <top/>
      <bottom style="double"/>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style="thin"/>
      <top/>
      <bottom/>
    </border>
    <border>
      <left style="thin"/>
      <right/>
      <top/>
      <bottom style="thin"/>
    </border>
    <border>
      <left/>
      <right/>
      <top/>
      <bottom style="thin"/>
    </border>
    <border>
      <left/>
      <right style="thin"/>
      <top/>
      <bottom style="thin"/>
    </border>
    <border>
      <left style="thin"/>
      <right style="thin"/>
      <top/>
      <bottom style="thin"/>
    </border>
    <border>
      <left style="thin"/>
      <right/>
      <top style="thin"/>
      <bottom style="thin"/>
    </border>
    <border>
      <left/>
      <right/>
      <top style="thin"/>
      <bottom style="thin"/>
    </border>
    <border>
      <left/>
      <right style="thin"/>
      <top style="thin"/>
      <bottom style="thin"/>
    </border>
    <border>
      <left style="thick"/>
      <right style="thin"/>
      <top style="thin"/>
      <bottom style="thin"/>
    </border>
    <border>
      <left style="thin"/>
      <right style="thick"/>
      <top style="thin"/>
      <bottom style="thin"/>
    </border>
    <border diagonalUp="1">
      <left/>
      <right style="thin"/>
      <top style="thin"/>
      <bottom style="thin"/>
      <diagonal style="hair"/>
    </border>
    <border>
      <left style="thick"/>
      <right/>
      <top style="thick"/>
      <bottom style="thin"/>
    </border>
    <border>
      <left/>
      <right/>
      <top style="thick"/>
      <bottom style="thin"/>
    </border>
    <border>
      <left/>
      <right style="thick"/>
      <top style="thick"/>
      <bottom style="thin"/>
    </border>
    <border>
      <left style="thin"/>
      <right style="thin"/>
      <top/>
      <bottom style="double"/>
    </border>
    <border>
      <left style="thin"/>
      <right/>
      <top style="thin"/>
      <bottom style="double"/>
    </border>
    <border>
      <left style="thin"/>
      <right style="thin"/>
      <top style="thin"/>
      <bottom style="double"/>
    </border>
    <border>
      <left style="thick"/>
      <right style="thin"/>
      <top style="thin"/>
      <bottom style="double"/>
    </border>
    <border>
      <left style="thin"/>
      <right style="thick"/>
      <top style="thin"/>
      <bottom style="double"/>
    </border>
    <border>
      <left style="thick"/>
      <right style="thin"/>
      <top/>
      <bottom style="thin"/>
    </border>
    <border>
      <left style="thin"/>
      <right style="thick"/>
      <top/>
      <bottom style="thin"/>
    </border>
    <border diagonalUp="1">
      <left/>
      <right style="thin"/>
      <top/>
      <bottom style="thin"/>
      <diagonal style="hair"/>
    </border>
    <border>
      <left style="thin"/>
      <right style="thin"/>
      <top style="double"/>
      <bottom/>
    </border>
    <border>
      <left style="thin"/>
      <right/>
      <top style="double"/>
      <bottom style="thin"/>
    </border>
    <border diagonalUp="1">
      <left/>
      <right style="thin"/>
      <top style="double"/>
      <bottom style="thin"/>
      <diagonal style="hair"/>
    </border>
    <border>
      <left style="thick"/>
      <right style="thin"/>
      <top/>
      <bottom style="double"/>
    </border>
    <border>
      <left style="thin"/>
      <right style="thick"/>
      <top/>
      <bottom style="double"/>
    </border>
    <border>
      <left style="thin"/>
      <right style="thin"/>
      <top style="double"/>
      <bottom style="thin"/>
    </border>
    <border>
      <left style="thick"/>
      <right/>
      <top style="thin"/>
      <bottom style="thin"/>
    </border>
    <border>
      <left/>
      <right style="thick"/>
      <top style="thin"/>
      <bottom style="thin"/>
    </border>
    <border>
      <left/>
      <right style="thick"/>
      <top style="thin"/>
      <bottom>
        <color indexed="63"/>
      </bottom>
    </border>
    <border>
      <left style="thick"/>
      <right style="thin"/>
      <top/>
      <bottom/>
    </border>
    <border>
      <left style="thin"/>
      <right style="thick"/>
      <top/>
      <bottom/>
    </border>
    <border>
      <left style="thick"/>
      <right style="thin"/>
      <top style="thin"/>
      <bottom/>
    </border>
    <border>
      <left style="thin"/>
      <right style="thick"/>
      <top style="thin"/>
      <bottom/>
    </border>
    <border>
      <left/>
      <right style="thin"/>
      <top style="thin"/>
      <bottom style="double"/>
    </border>
    <border>
      <left style="thick"/>
      <right style="thin"/>
      <top style="thin"/>
      <bottom style="thick"/>
    </border>
    <border>
      <left style="thin"/>
      <right style="thin"/>
      <top style="thin"/>
      <bottom style="thick"/>
    </border>
    <border>
      <left style="thin"/>
      <right style="thick"/>
      <top style="thin"/>
      <bottom style="thick"/>
    </border>
    <border diagonalUp="1">
      <left style="thick"/>
      <right style="thin"/>
      <top style="thin"/>
      <bottom style="thin"/>
      <diagonal style="thin"/>
    </border>
    <border diagonalUp="1">
      <left style="thin"/>
      <right style="thin"/>
      <top style="thin"/>
      <bottom style="thin"/>
      <diagonal style="thin"/>
    </border>
    <border diagonalUp="1">
      <left style="thin"/>
      <right style="thick"/>
      <top style="thin"/>
      <bottom style="thin"/>
      <diagonal style="thin"/>
    </border>
    <border diagonalUp="1">
      <left/>
      <right style="thin"/>
      <top style="thin"/>
      <bottom style="thin"/>
      <diagonal style="thin"/>
    </border>
    <border diagonalUp="1">
      <left>
        <color indexed="63"/>
      </left>
      <right>
        <color indexed="63"/>
      </right>
      <top style="thin"/>
      <bottom style="thin"/>
      <diagonal style="hair"/>
    </border>
    <border diagonalUp="1">
      <left style="thin"/>
      <right style="thick"/>
      <top style="thin"/>
      <bottom style="double"/>
      <diagonal style="thin"/>
    </border>
    <border>
      <left/>
      <right/>
      <top style="thin"/>
      <bottom style="double"/>
    </border>
    <border diagonalUp="1">
      <left style="thick"/>
      <right style="thin"/>
      <top style="thin"/>
      <bottom style="double"/>
      <diagonal style="thin"/>
    </border>
    <border diagonalUp="1">
      <left style="thin"/>
      <right style="thin"/>
      <top style="thin"/>
      <bottom style="double"/>
      <diagonal style="thin"/>
    </border>
    <border diagonalUp="1">
      <left/>
      <right style="thin"/>
      <top/>
      <bottom style="double"/>
      <diagonal style="thin"/>
    </border>
    <border diagonalUp="1">
      <left>
        <color indexed="63"/>
      </left>
      <right>
        <color indexed="63"/>
      </right>
      <top/>
      <bottom style="thin"/>
      <diagonal style="hair"/>
    </border>
    <border diagonalUp="1">
      <left style="thick"/>
      <right style="thin"/>
      <top/>
      <bottom style="thin"/>
      <diagonal style="thin"/>
    </border>
    <border diagonalUp="1">
      <left style="thin"/>
      <right style="thin"/>
      <top/>
      <bottom style="thin"/>
      <diagonal style="thin"/>
    </border>
    <border diagonalUp="1">
      <left style="thin"/>
      <right style="thick"/>
      <top/>
      <bottom style="thin"/>
      <diagonal style="thin"/>
    </border>
    <border diagonalUp="1">
      <left/>
      <right style="thin"/>
      <top/>
      <bottom style="thin"/>
      <diagonal style="thin"/>
    </border>
    <border>
      <left/>
      <right>
        <color indexed="63"/>
      </right>
      <top style="double"/>
      <bottom style="thin"/>
    </border>
    <border>
      <left style="thin"/>
      <right style="thick"/>
      <top style="double"/>
      <bottom/>
    </border>
    <border>
      <left style="thick"/>
      <right style="thin"/>
      <top style="double"/>
      <bottom/>
    </border>
    <border diagonalUp="1">
      <left>
        <color indexed="63"/>
      </left>
      <right>
        <color indexed="63"/>
      </right>
      <top style="double"/>
      <bottom/>
      <diagonal style="hair"/>
    </border>
    <border diagonalUp="1">
      <left style="thick"/>
      <right style="thin"/>
      <top style="double"/>
      <bottom/>
      <diagonal style="thin"/>
    </border>
    <border diagonalUp="1">
      <left style="thin"/>
      <right style="thin"/>
      <top style="double"/>
      <bottom/>
      <diagonal style="thin"/>
    </border>
    <border diagonalUp="1">
      <left style="thin"/>
      <right style="thick"/>
      <top style="double"/>
      <bottom/>
      <diagonal style="thin"/>
    </border>
    <border diagonalUp="1">
      <left/>
      <right style="thin"/>
      <top style="double"/>
      <bottom style="thin"/>
      <diagonal style="thin"/>
    </border>
    <border>
      <left>
        <color indexed="63"/>
      </left>
      <right>
        <color indexed="63"/>
      </right>
      <top/>
      <bottom style="double"/>
    </border>
    <border diagonalUp="1">
      <left style="thick"/>
      <right style="thin"/>
      <top/>
      <bottom style="double"/>
      <diagonal style="thin"/>
    </border>
    <border diagonalUp="1">
      <left style="thin"/>
      <right style="thin"/>
      <top/>
      <bottom style="double"/>
      <diagonal style="thin"/>
    </border>
    <border diagonalUp="1">
      <left style="thin"/>
      <right style="thick"/>
      <top/>
      <bottom style="double"/>
      <diagonal style="thin"/>
    </border>
    <border>
      <left style="thick"/>
      <right style="thin"/>
      <top style="double"/>
      <bottom style="thin"/>
    </border>
    <border>
      <left style="thin"/>
      <right style="thick"/>
      <top style="double"/>
      <bottom style="thin"/>
    </border>
    <border>
      <left style="thick"/>
      <right/>
      <top style="thin"/>
      <bottom/>
    </border>
    <border diagonalUp="1">
      <left style="thick"/>
      <right style="thin"/>
      <top/>
      <bottom/>
      <diagonal style="thin"/>
    </border>
    <border diagonalUp="1">
      <left style="thin"/>
      <right style="thin"/>
      <top/>
      <bottom/>
      <diagonal style="thin"/>
    </border>
    <border diagonalUp="1">
      <left style="thin"/>
      <right style="thick"/>
      <top/>
      <bottom/>
      <diagonal style="thin"/>
    </border>
    <border diagonalUp="1">
      <left/>
      <right style="thin"/>
      <top/>
      <bottom/>
      <diagonal style="thin"/>
    </border>
    <border diagonalUp="1">
      <left>
        <color indexed="63"/>
      </left>
      <right>
        <color indexed="63"/>
      </right>
      <top style="thin"/>
      <bottom/>
      <diagonal style="hair"/>
    </border>
    <border diagonalUp="1">
      <left style="thick"/>
      <right style="thin"/>
      <top style="thin"/>
      <bottom/>
      <diagonal style="thin"/>
    </border>
    <border diagonalUp="1">
      <left style="thin"/>
      <right style="thin"/>
      <top style="thin"/>
      <bottom/>
      <diagonal style="thin"/>
    </border>
    <border diagonalUp="1">
      <left style="thin"/>
      <right style="thick"/>
      <top style="thin"/>
      <bottom/>
      <diagonal style="thin"/>
    </border>
    <border diagonalUp="1">
      <left>
        <color indexed="63"/>
      </left>
      <right>
        <color indexed="63"/>
      </right>
      <top/>
      <bottom/>
      <diagonal style="hair"/>
    </border>
    <border diagonalUp="1">
      <left/>
      <right style="thin"/>
      <top style="thin"/>
      <bottom/>
      <diagonal style="thin"/>
    </border>
    <border diagonalUp="1">
      <left>
        <color indexed="63"/>
      </left>
      <right style="thin"/>
      <top style="thin"/>
      <bottom style="double"/>
      <diagonal style="thin"/>
    </border>
    <border>
      <left style="thin"/>
      <right>
        <color indexed="63"/>
      </right>
      <top style="thin"/>
      <bottom style="thick"/>
    </border>
    <border diagonalUp="1">
      <left style="thick"/>
      <right style="thin"/>
      <top style="thin"/>
      <bottom style="thick"/>
      <diagonal style="thin"/>
    </border>
    <border diagonalUp="1">
      <left style="thin"/>
      <right style="thin"/>
      <top style="thin"/>
      <bottom style="thick"/>
      <diagonal style="thin"/>
    </border>
    <border diagonalUp="1">
      <left style="thin"/>
      <right style="thick"/>
      <top style="thin"/>
      <bottom style="thick"/>
      <diagonal style="thin"/>
    </border>
    <border diagonalUp="1">
      <left style="thin"/>
      <right style="thin"/>
      <top style="double"/>
      <bottom style="thin"/>
      <diagonal style="thin"/>
    </border>
    <border diagonalUp="1">
      <left style="thin"/>
      <right style="thick"/>
      <top style="double"/>
      <bottom style="thin"/>
      <diagonal style="thin"/>
    </border>
    <border diagonalUp="1">
      <left style="thick"/>
      <right style="thin"/>
      <top style="double"/>
      <bottom style="thin"/>
      <diagonal style="thin"/>
    </border>
    <border diagonalUp="1">
      <left style="thin"/>
      <right/>
      <top style="thin"/>
      <bottom/>
      <diagonal style="thin"/>
    </border>
    <border diagonalUp="1">
      <left style="thin"/>
      <right/>
      <top style="thin"/>
      <bottom style="thin"/>
      <diagonal style="thin"/>
    </border>
    <border diagonalUp="1">
      <left style="thin"/>
      <right>
        <color indexed="63"/>
      </right>
      <top>
        <color indexed="63"/>
      </top>
      <bottom>
        <color indexed="63"/>
      </bottom>
      <diagonal style="thin"/>
    </border>
    <border diagonalUp="1">
      <left style="thin"/>
      <right>
        <color indexed="63"/>
      </right>
      <top style="double"/>
      <bottom style="thin"/>
      <diagonal style="thin"/>
    </border>
    <border diagonalUp="1">
      <left style="thin"/>
      <right/>
      <top style="thin"/>
      <bottom style="double"/>
      <diagonal style="thin"/>
    </border>
    <border diagonalUp="1">
      <left style="thin"/>
      <right/>
      <top/>
      <bottom style="thin"/>
      <diagonal style="thin"/>
    </border>
    <border>
      <left/>
      <right/>
      <top style="thin"/>
      <bottom style="hair"/>
    </border>
    <border diagonalUp="1">
      <left>
        <color indexed="63"/>
      </left>
      <right>
        <color indexed="63"/>
      </right>
      <top style="thin"/>
      <bottom style="thin"/>
      <diagonal style="thin"/>
    </border>
    <border diagonalUp="1">
      <left style="thick"/>
      <right>
        <color indexed="63"/>
      </right>
      <top style="thin"/>
      <bottom style="thin"/>
      <diagonal style="thin"/>
    </border>
    <border diagonalUp="1">
      <left>
        <color indexed="63"/>
      </left>
      <right style="thin"/>
      <top style="double"/>
      <bottom/>
      <diagonal style="thin"/>
    </border>
    <border diagonalUp="1">
      <left>
        <color indexed="63"/>
      </left>
      <right style="thin"/>
      <top style="thin"/>
      <bottom style="thick"/>
      <diagonal style="thin"/>
    </border>
    <border>
      <left style="thick"/>
      <right style="thin"/>
      <top style="thick"/>
      <bottom style="thin"/>
    </border>
    <border diagonalUp="1">
      <left style="thick"/>
      <right>
        <color indexed="63"/>
      </right>
      <top style="thin"/>
      <bottom style="double"/>
      <diagonal style="thin"/>
    </border>
    <border diagonalUp="1">
      <left style="thick"/>
      <right>
        <color indexed="63"/>
      </right>
      <top>
        <color indexed="63"/>
      </top>
      <bottom style="thin"/>
      <diagonal style="thin"/>
    </border>
    <border diagonalUp="1">
      <left style="thick"/>
      <right>
        <color indexed="63"/>
      </right>
      <top style="double"/>
      <bottom>
        <color indexed="63"/>
      </bottom>
      <diagonal style="thin"/>
    </border>
    <border diagonalUp="1">
      <left style="thick"/>
      <right>
        <color indexed="63"/>
      </right>
      <top/>
      <bottom style="double"/>
      <diagonal style="thin"/>
    </border>
    <border diagonalUp="1">
      <left style="thick"/>
      <right>
        <color indexed="63"/>
      </right>
      <top>
        <color indexed="63"/>
      </top>
      <bottom>
        <color indexed="63"/>
      </bottom>
      <diagonal style="thin"/>
    </border>
    <border diagonalUp="1">
      <left style="thick"/>
      <right>
        <color indexed="63"/>
      </right>
      <top style="thin"/>
      <bottom>
        <color indexed="63"/>
      </bottom>
      <diagonal style="thin"/>
    </border>
    <border>
      <left/>
      <right style="thin"/>
      <top style="thin"/>
      <bottom style="thick"/>
    </border>
    <border>
      <left style="thin"/>
      <right style="thin"/>
      <top style="thick"/>
      <bottom/>
    </border>
    <border>
      <left style="thin"/>
      <right style="thick"/>
      <top style="thick"/>
      <bottom/>
    </border>
    <border>
      <left style="medium"/>
      <right style="thin"/>
      <top style="medium"/>
      <bottom/>
    </border>
    <border>
      <left style="thin"/>
      <right style="thin"/>
      <top style="medium"/>
      <bottom/>
    </border>
    <border>
      <left style="thin"/>
      <right style="medium"/>
      <top style="medium"/>
      <bottom/>
    </border>
    <border>
      <left style="medium"/>
      <right style="thin"/>
      <top/>
      <bottom/>
    </border>
    <border>
      <left style="thin"/>
      <right style="medium"/>
      <top/>
      <bottom/>
    </border>
    <border>
      <left style="medium"/>
      <right style="thin"/>
      <top/>
      <bottom style="thin"/>
    </border>
    <border>
      <left style="thin"/>
      <right style="medium"/>
      <top/>
      <bottom style="thin"/>
    </border>
    <border>
      <left style="thin"/>
      <right style="medium"/>
      <top style="thin"/>
      <bottom style="thin"/>
    </border>
    <border>
      <left style="medium"/>
      <right style="thin"/>
      <top style="thin"/>
      <bottom style="thin"/>
    </border>
    <border>
      <left style="thin"/>
      <right style="medium"/>
      <top style="thin"/>
      <bottom/>
    </border>
    <border>
      <left style="medium"/>
      <right style="thin"/>
      <top style="thin"/>
      <bottom/>
    </border>
    <border>
      <left style="thin"/>
      <right style="thin"/>
      <top style="thin"/>
      <bottom style="medium"/>
    </border>
    <border>
      <left style="thin"/>
      <right style="medium"/>
      <top style="thin"/>
      <bottom style="medium"/>
    </border>
    <border>
      <left style="medium"/>
      <right style="thin"/>
      <top style="thin"/>
      <bottom style="medium"/>
    </border>
    <border>
      <left style="thick"/>
      <right style="thin"/>
      <top style="thick"/>
      <bottom/>
    </border>
    <border>
      <left style="thin"/>
      <right style="thin"/>
      <top style="thick"/>
      <bottom style="thin"/>
    </border>
    <border>
      <left style="thin"/>
      <right style="thick"/>
      <top style="thick"/>
      <bottom style="thin"/>
    </border>
    <border>
      <left style="thin">
        <color theme="1"/>
      </left>
      <right style="thin">
        <color theme="1"/>
      </right>
      <top style="thin">
        <color theme="1"/>
      </top>
      <bottom style="thin">
        <color theme="1"/>
      </bottom>
    </border>
    <border diagonalUp="1">
      <left>
        <color indexed="63"/>
      </left>
      <right style="thick"/>
      <top style="thin"/>
      <bottom style="thin"/>
      <diagonal style="thin"/>
    </border>
    <border diagonalUp="1">
      <left style="thin"/>
      <right style="thin"/>
      <top>
        <color indexed="63"/>
      </top>
      <bottom style="thick"/>
      <diagonal style="thin"/>
    </border>
    <border>
      <left style="thin"/>
      <right/>
      <top style="thick"/>
      <bottom style="thin"/>
    </border>
    <border>
      <left/>
      <right style="thin"/>
      <top style="double"/>
      <bottom/>
    </border>
    <border>
      <left style="thin">
        <color indexed="8"/>
      </left>
      <right>
        <color indexed="63"/>
      </right>
      <top style="thin">
        <color indexed="8"/>
      </top>
      <bottom>
        <color indexed="63"/>
      </bottom>
    </border>
    <border>
      <left style="thin">
        <color indexed="8"/>
      </left>
      <right>
        <color indexed="63"/>
      </right>
      <top>
        <color indexed="63"/>
      </top>
      <bottom>
        <color indexed="63"/>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top style="thin"/>
      <bottom style="thin"/>
    </border>
    <border>
      <left style="thin"/>
      <right style="thin"/>
      <top style="thin">
        <color indexed="8"/>
      </top>
      <bottom>
        <color indexed="63"/>
      </bottom>
    </border>
    <border>
      <left>
        <color indexed="63"/>
      </left>
      <right style="medium"/>
      <top style="thin"/>
      <bottom style="thin"/>
    </border>
    <border>
      <left style="medium"/>
      <right/>
      <top/>
      <bottom/>
    </border>
    <border>
      <left>
        <color indexed="63"/>
      </left>
      <right style="medium"/>
      <top>
        <color indexed="63"/>
      </top>
      <bottom>
        <color indexed="63"/>
      </bottom>
    </border>
    <border>
      <left style="medium"/>
      <right/>
      <top style="thin"/>
      <bottom/>
    </border>
    <border>
      <left>
        <color indexed="63"/>
      </left>
      <right style="medium"/>
      <top style="thin"/>
      <bottom/>
    </border>
    <border>
      <left style="medium"/>
      <right>
        <color indexed="63"/>
      </right>
      <top style="medium"/>
      <bottom>
        <color indexed="63"/>
      </bottom>
    </border>
    <border>
      <left>
        <color indexed="63"/>
      </left>
      <right>
        <color indexed="63"/>
      </right>
      <top style="medium"/>
      <bottom>
        <color indexed="63"/>
      </bottom>
    </border>
    <border>
      <left style="medium"/>
      <right/>
      <top/>
      <bottom style="thin"/>
    </border>
    <border diagonalUp="1">
      <left style="thin"/>
      <right style="medium"/>
      <top style="thin"/>
      <bottom style="thin"/>
      <diagonal style="thin"/>
    </border>
    <border diagonalUp="1">
      <left style="medium"/>
      <right>
        <color indexed="63"/>
      </right>
      <top style="thin"/>
      <bottom style="thin"/>
      <diagonal style="thin"/>
    </border>
    <border>
      <left style="thin">
        <color indexed="8"/>
      </left>
      <right style="thin">
        <color indexed="8"/>
      </right>
      <top style="thin">
        <color indexed="8"/>
      </top>
      <bottom style="thin">
        <color indexed="8"/>
      </bottom>
    </border>
    <border diagonalUp="1">
      <left>
        <color indexed="63"/>
      </left>
      <right style="medium"/>
      <top style="thin"/>
      <bottom style="thin"/>
      <diagonal style="thin"/>
    </border>
    <border diagonalUp="1">
      <left style="medium"/>
      <right>
        <color indexed="63"/>
      </right>
      <top>
        <color indexed="63"/>
      </top>
      <bottom style="thin"/>
      <diagonal style="thin"/>
    </border>
    <border diagonalUp="1">
      <left>
        <color indexed="63"/>
      </left>
      <right>
        <color indexed="63"/>
      </right>
      <top>
        <color indexed="63"/>
      </top>
      <bottom style="thin"/>
      <diagonal style="thin"/>
    </border>
    <border diagonalUp="1">
      <left style="thin"/>
      <right style="medium"/>
      <top>
        <color indexed="63"/>
      </top>
      <bottom style="thin"/>
      <diagonal style="thin"/>
    </border>
    <border diagonalUp="1">
      <left style="medium"/>
      <right style="thin"/>
      <top style="thin"/>
      <bottom style="thin"/>
      <diagonal style="thin"/>
    </border>
    <border diagonalUp="1">
      <left style="thin"/>
      <right style="medium"/>
      <top>
        <color indexed="63"/>
      </top>
      <bottom style="double"/>
      <diagonal style="thin"/>
    </border>
    <border>
      <left style="medium"/>
      <right style="thin"/>
      <top>
        <color indexed="63"/>
      </top>
      <bottom style="double"/>
    </border>
    <border>
      <left style="thin"/>
      <right style="medium"/>
      <top>
        <color indexed="63"/>
      </top>
      <bottom style="double"/>
    </border>
    <border diagonalUp="1">
      <left style="medium"/>
      <right>
        <color indexed="63"/>
      </right>
      <top>
        <color indexed="63"/>
      </top>
      <bottom style="double"/>
      <diagonal style="thin"/>
    </border>
    <border diagonalUp="1">
      <left>
        <color indexed="63"/>
      </left>
      <right>
        <color indexed="63"/>
      </right>
      <top>
        <color indexed="63"/>
      </top>
      <bottom style="double"/>
      <diagonal style="thin"/>
    </border>
    <border>
      <left style="medium"/>
      <right style="thin"/>
      <top style="double"/>
      <bottom style="thin"/>
    </border>
    <border>
      <left style="thin"/>
      <right style="medium"/>
      <top style="double"/>
      <bottom style="thin"/>
    </border>
    <border diagonalUp="1">
      <left>
        <color indexed="63"/>
      </left>
      <right>
        <color indexed="63"/>
      </right>
      <top style="double"/>
      <bottom style="thin"/>
      <diagonal style="hair"/>
    </border>
    <border diagonalUp="1">
      <left style="medium"/>
      <right>
        <color indexed="63"/>
      </right>
      <top style="double"/>
      <bottom style="thin"/>
      <diagonal style="thin"/>
    </border>
    <border diagonalUp="1">
      <left>
        <color indexed="63"/>
      </left>
      <right>
        <color indexed="63"/>
      </right>
      <top style="double"/>
      <bottom style="thin"/>
      <diagonal style="thin"/>
    </border>
    <border diagonalUp="1">
      <left style="thin"/>
      <right style="medium"/>
      <top style="double"/>
      <bottom style="thin"/>
      <diagonal style="thin"/>
    </border>
    <border>
      <left>
        <color indexed="63"/>
      </left>
      <right>
        <color indexed="63"/>
      </right>
      <top style="thin"/>
      <bottom style="medium"/>
    </border>
    <border diagonalUp="1">
      <left style="medium"/>
      <right>
        <color indexed="63"/>
      </right>
      <top style="thin"/>
      <bottom style="medium"/>
      <diagonal style="thin"/>
    </border>
    <border diagonalUp="1">
      <left style="thin"/>
      <right style="thin"/>
      <top style="thin"/>
      <bottom style="medium"/>
      <diagonal style="thin"/>
    </border>
    <border diagonalUp="1">
      <left>
        <color indexed="63"/>
      </left>
      <right>
        <color indexed="63"/>
      </right>
      <top style="thin"/>
      <bottom style="medium"/>
      <diagonal style="thin"/>
    </border>
    <border diagonalUp="1">
      <left style="thin"/>
      <right style="medium"/>
      <top>
        <color indexed="63"/>
      </top>
      <bottom style="medium"/>
      <diagonal style="thin"/>
    </border>
    <border diagonalUp="1">
      <left style="medium"/>
      <right style="medium"/>
      <top style="thin"/>
      <bottom style="thin"/>
      <diagonal style="thin"/>
    </border>
    <border diagonalUp="1">
      <left style="medium"/>
      <right style="thin"/>
      <top>
        <color indexed="63"/>
      </top>
      <bottom style="double"/>
      <diagonal style="thin"/>
    </border>
    <border diagonalUp="1">
      <left style="medium"/>
      <right style="medium"/>
      <top>
        <color indexed="63"/>
      </top>
      <bottom style="double"/>
      <diagonal style="thin"/>
    </border>
    <border>
      <left style="medium"/>
      <right>
        <color indexed="63"/>
      </right>
      <top>
        <color indexed="63"/>
      </top>
      <bottom style="double"/>
    </border>
    <border diagonalUp="1">
      <left style="medium"/>
      <right style="thin"/>
      <top style="double"/>
      <bottom style="thin"/>
      <diagonal style="thin"/>
    </border>
    <border diagonalUp="1">
      <left style="medium"/>
      <right style="medium"/>
      <top style="double"/>
      <bottom style="thin"/>
      <diagonal style="thin"/>
    </border>
    <border>
      <left style="medium"/>
      <right>
        <color indexed="63"/>
      </right>
      <top style="double"/>
      <bottom style="thin"/>
    </border>
    <border diagonalUp="1">
      <left style="medium"/>
      <right style="thin"/>
      <top style="thin"/>
      <bottom style="medium"/>
      <diagonal style="thin"/>
    </border>
    <border diagonalUp="1">
      <left style="medium"/>
      <right style="medium"/>
      <top style="thin"/>
      <bottom style="medium"/>
      <diagonal style="thin"/>
    </border>
    <border>
      <left style="medium"/>
      <right>
        <color indexed="63"/>
      </right>
      <top style="thin"/>
      <bottom style="medium"/>
    </border>
    <border>
      <left style="thin"/>
      <right style="medium"/>
      <top>
        <color indexed="63"/>
      </top>
      <bottom style="medium"/>
    </border>
    <border>
      <left/>
      <right style="thin"/>
      <top style="medium"/>
      <bottom style="thin"/>
    </border>
    <border>
      <left style="double"/>
      <right style="double"/>
      <top style="double"/>
      <bottom/>
    </border>
    <border>
      <left style="double"/>
      <right style="double"/>
      <top/>
      <bottom style="double"/>
    </border>
    <border>
      <left style="thin"/>
      <right/>
      <top style="medium"/>
      <bottom style="thin"/>
    </border>
    <border>
      <left/>
      <right/>
      <top style="medium"/>
      <bottom style="thin"/>
    </border>
    <border>
      <left style="thin"/>
      <right/>
      <top style="double"/>
      <bottom/>
    </border>
    <border>
      <left/>
      <right/>
      <top style="double"/>
      <bottom/>
    </border>
    <border>
      <left style="thin"/>
      <right/>
      <top style="double"/>
      <bottom style="medium"/>
    </border>
    <border>
      <left/>
      <right/>
      <top style="double"/>
      <bottom style="medium"/>
    </border>
    <border>
      <left/>
      <right style="thin"/>
      <top style="double"/>
      <bottom style="medium"/>
    </border>
    <border>
      <left/>
      <right style="double"/>
      <top style="thin"/>
      <bottom style="thin"/>
    </border>
    <border>
      <left style="double"/>
      <right style="thin"/>
      <top style="thin"/>
      <bottom style="thin"/>
    </border>
    <border>
      <left/>
      <right style="double"/>
      <top style="thin"/>
      <bottom/>
    </border>
    <border>
      <left>
        <color indexed="63"/>
      </left>
      <right style="double"/>
      <top>
        <color indexed="63"/>
      </top>
      <bottom style="thin"/>
    </border>
    <border>
      <left style="double"/>
      <right>
        <color indexed="63"/>
      </right>
      <top style="thin"/>
      <bottom>
        <color indexed="63"/>
      </bottom>
    </border>
    <border>
      <left style="double"/>
      <right>
        <color indexed="63"/>
      </right>
      <top>
        <color indexed="63"/>
      </top>
      <bottom style="thin"/>
    </border>
    <border diagonalUp="1">
      <left style="thin"/>
      <right style="thin"/>
      <top style="thin"/>
      <bottom/>
      <diagonal style="hair"/>
    </border>
    <border diagonalUp="1">
      <left style="thin"/>
      <right style="thin"/>
      <top/>
      <bottom/>
      <diagonal style="hair"/>
    </border>
    <border diagonalUp="1">
      <left style="thin"/>
      <right style="thin"/>
      <top/>
      <bottom style="thin"/>
      <diagonal style="hair"/>
    </border>
    <border>
      <left/>
      <right style="thin"/>
      <top style="double"/>
      <bottom style="thin"/>
    </border>
    <border>
      <left/>
      <right style="thin"/>
      <top style="thick"/>
      <bottom style="thin"/>
    </border>
  </borders>
  <cellStyleXfs count="69">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5" fillId="0" borderId="0" applyNumberFormat="0" applyFill="0" applyBorder="0" applyAlignment="0" applyProtection="0"/>
    <xf numFmtId="0" fontId="56" fillId="26" borderId="1" applyNumberFormat="0" applyAlignment="0" applyProtection="0"/>
    <xf numFmtId="0" fontId="5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8" fillId="0" borderId="3" applyNumberFormat="0" applyFill="0" applyAlignment="0" applyProtection="0"/>
    <xf numFmtId="0" fontId="59" fillId="29" borderId="0" applyNumberFormat="0" applyBorder="0" applyAlignment="0" applyProtection="0"/>
    <xf numFmtId="0" fontId="60" fillId="30" borderId="4" applyNumberFormat="0" applyAlignment="0" applyProtection="0"/>
    <xf numFmtId="0" fontId="61" fillId="0" borderId="0" applyNumberFormat="0" applyFill="0" applyBorder="0" applyAlignment="0" applyProtection="0"/>
    <xf numFmtId="38" fontId="2" fillId="0" borderId="0" applyFont="0" applyFill="0" applyBorder="0" applyAlignment="0" applyProtection="0"/>
    <xf numFmtId="40" fontId="0" fillId="0" borderId="0" applyFont="0" applyFill="0" applyBorder="0" applyAlignment="0" applyProtection="0"/>
    <xf numFmtId="38" fontId="2" fillId="0" borderId="0" applyFont="0" applyFill="0" applyBorder="0" applyAlignment="0" applyProtection="0"/>
    <xf numFmtId="0" fontId="62" fillId="0" borderId="5" applyNumberFormat="0" applyFill="0" applyAlignment="0" applyProtection="0"/>
    <xf numFmtId="0" fontId="63" fillId="0" borderId="6" applyNumberFormat="0" applyFill="0" applyAlignment="0" applyProtection="0"/>
    <xf numFmtId="0" fontId="64" fillId="0" borderId="7" applyNumberFormat="0" applyFill="0" applyAlignment="0" applyProtection="0"/>
    <xf numFmtId="0" fontId="64" fillId="0" borderId="0" applyNumberFormat="0" applyFill="0" applyBorder="0" applyAlignment="0" applyProtection="0"/>
    <xf numFmtId="0" fontId="65" fillId="0" borderId="8" applyNumberFormat="0" applyFill="0" applyAlignment="0" applyProtection="0"/>
    <xf numFmtId="0" fontId="66" fillId="30" borderId="9" applyNumberFormat="0" applyAlignment="0" applyProtection="0"/>
    <xf numFmtId="0" fontId="6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8" fillId="31" borderId="4" applyNumberFormat="0" applyAlignment="0" applyProtection="0"/>
    <xf numFmtId="0" fontId="9" fillId="0" borderId="0">
      <alignment/>
      <protection/>
    </xf>
    <xf numFmtId="0" fontId="2"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2" fillId="0" borderId="0">
      <alignment/>
      <protection/>
    </xf>
    <xf numFmtId="0" fontId="2" fillId="0" borderId="0">
      <alignment vertical="center"/>
      <protection/>
    </xf>
    <xf numFmtId="0" fontId="69" fillId="32" borderId="0" applyNumberFormat="0" applyBorder="0" applyAlignment="0" applyProtection="0"/>
  </cellStyleXfs>
  <cellXfs count="1340">
    <xf numFmtId="0" fontId="0" fillId="0" borderId="0" xfId="0" applyAlignment="1">
      <alignment vertical="center"/>
    </xf>
    <xf numFmtId="0" fontId="0" fillId="0" borderId="0" xfId="64" applyFont="1">
      <alignment vertical="center"/>
      <protection/>
    </xf>
    <xf numFmtId="0" fontId="4" fillId="0" borderId="0" xfId="64" applyFont="1">
      <alignment vertical="center"/>
      <protection/>
    </xf>
    <xf numFmtId="0" fontId="70" fillId="33" borderId="10" xfId="64" applyFont="1" applyFill="1" applyBorder="1" applyAlignment="1">
      <alignment horizontal="center" vertical="center"/>
      <protection/>
    </xf>
    <xf numFmtId="0" fontId="70" fillId="0" borderId="10" xfId="64" applyFont="1" applyBorder="1" applyAlignment="1">
      <alignment horizontal="distributed" vertical="top" wrapText="1"/>
      <protection/>
    </xf>
    <xf numFmtId="0" fontId="70" fillId="0" borderId="10" xfId="64" applyFont="1" applyBorder="1" applyAlignment="1">
      <alignment horizontal="distributed" vertical="center" wrapText="1"/>
      <protection/>
    </xf>
    <xf numFmtId="0" fontId="70" fillId="0" borderId="11" xfId="64" applyFont="1" applyBorder="1">
      <alignment vertical="center"/>
      <protection/>
    </xf>
    <xf numFmtId="0" fontId="71" fillId="0" borderId="0" xfId="0" applyFont="1" applyAlignment="1">
      <alignment vertical="center"/>
    </xf>
    <xf numFmtId="0" fontId="71" fillId="0" borderId="0" xfId="0" applyFont="1" applyBorder="1" applyAlignment="1">
      <alignment vertical="center"/>
    </xf>
    <xf numFmtId="0" fontId="72" fillId="0" borderId="0" xfId="0" applyFont="1" applyBorder="1" applyAlignment="1">
      <alignment vertical="center"/>
    </xf>
    <xf numFmtId="0" fontId="72" fillId="0" borderId="0" xfId="0" applyFont="1" applyAlignment="1">
      <alignment vertical="center"/>
    </xf>
    <xf numFmtId="0" fontId="0" fillId="0" borderId="0" xfId="63" applyFont="1">
      <alignment vertical="center"/>
      <protection/>
    </xf>
    <xf numFmtId="0" fontId="0" fillId="0" borderId="0" xfId="65" applyFont="1">
      <alignment vertical="center"/>
      <protection/>
    </xf>
    <xf numFmtId="0" fontId="0" fillId="0" borderId="12" xfId="0" applyFont="1" applyFill="1" applyBorder="1" applyAlignment="1">
      <alignment vertical="center"/>
    </xf>
    <xf numFmtId="0" fontId="0" fillId="0" borderId="13" xfId="0" applyFont="1" applyFill="1" applyBorder="1" applyAlignment="1">
      <alignment vertical="center"/>
    </xf>
    <xf numFmtId="0" fontId="0" fillId="0" borderId="0" xfId="0" applyFont="1" applyFill="1" applyBorder="1" applyAlignment="1">
      <alignment horizontal="center" vertical="center"/>
    </xf>
    <xf numFmtId="0" fontId="73" fillId="0" borderId="0" xfId="62" applyFont="1" applyFill="1" applyAlignment="1">
      <alignment vertical="center"/>
      <protection/>
    </xf>
    <xf numFmtId="0" fontId="74" fillId="0" borderId="0" xfId="62" applyFont="1" applyFill="1" applyAlignment="1">
      <alignment vertical="center"/>
      <protection/>
    </xf>
    <xf numFmtId="0" fontId="74" fillId="0" borderId="0" xfId="62" applyFont="1" applyFill="1" applyAlignment="1">
      <alignment horizontal="right" vertical="center"/>
      <protection/>
    </xf>
    <xf numFmtId="0" fontId="2" fillId="0" borderId="0" xfId="62" applyFont="1" applyFill="1" applyAlignment="1">
      <alignment vertical="center"/>
      <protection/>
    </xf>
    <xf numFmtId="0" fontId="70" fillId="0" borderId="0" xfId="62" applyFont="1" applyFill="1" applyAlignment="1">
      <alignment vertical="center"/>
      <protection/>
    </xf>
    <xf numFmtId="0" fontId="75" fillId="0" borderId="0" xfId="62" applyFont="1" applyFill="1" applyAlignment="1">
      <alignment horizontal="right" vertical="center"/>
      <protection/>
    </xf>
    <xf numFmtId="177" fontId="74" fillId="33" borderId="14" xfId="62" applyNumberFormat="1" applyFont="1" applyFill="1" applyBorder="1" applyAlignment="1">
      <alignment vertical="center"/>
      <protection/>
    </xf>
    <xf numFmtId="177" fontId="74" fillId="33" borderId="15" xfId="62" applyNumberFormat="1" applyFont="1" applyFill="1" applyBorder="1" applyAlignment="1">
      <alignment vertical="center"/>
      <protection/>
    </xf>
    <xf numFmtId="177" fontId="74" fillId="33" borderId="15" xfId="62" applyNumberFormat="1" applyFont="1" applyFill="1" applyBorder="1" applyAlignment="1">
      <alignment horizontal="right" vertical="center"/>
      <protection/>
    </xf>
    <xf numFmtId="177" fontId="74" fillId="33" borderId="16" xfId="62" applyNumberFormat="1" applyFont="1" applyFill="1" applyBorder="1" applyAlignment="1">
      <alignment horizontal="right" vertical="center"/>
      <protection/>
    </xf>
    <xf numFmtId="176" fontId="75" fillId="33" borderId="11" xfId="67" applyNumberFormat="1" applyFont="1" applyFill="1" applyBorder="1" applyAlignment="1">
      <alignment horizontal="center" vertical="center"/>
      <protection/>
    </xf>
    <xf numFmtId="176" fontId="75" fillId="33" borderId="14" xfId="67" applyNumberFormat="1" applyFont="1" applyFill="1" applyBorder="1" applyAlignment="1">
      <alignment horizontal="center" vertical="center"/>
      <protection/>
    </xf>
    <xf numFmtId="177" fontId="2" fillId="0" borderId="0" xfId="62" applyNumberFormat="1" applyFont="1" applyFill="1" applyAlignment="1">
      <alignment vertical="center"/>
      <protection/>
    </xf>
    <xf numFmtId="177" fontId="74" fillId="33" borderId="17" xfId="62" applyNumberFormat="1" applyFont="1" applyFill="1" applyBorder="1" applyAlignment="1">
      <alignment vertical="center"/>
      <protection/>
    </xf>
    <xf numFmtId="177" fontId="74" fillId="33" borderId="0" xfId="62" applyNumberFormat="1" applyFont="1" applyFill="1" applyBorder="1" applyAlignment="1">
      <alignment vertical="center"/>
      <protection/>
    </xf>
    <xf numFmtId="177" fontId="74" fillId="33" borderId="0" xfId="62" applyNumberFormat="1" applyFont="1" applyFill="1" applyBorder="1" applyAlignment="1">
      <alignment horizontal="right" vertical="center"/>
      <protection/>
    </xf>
    <xf numFmtId="177" fontId="74" fillId="33" borderId="18" xfId="62" applyNumberFormat="1" applyFont="1" applyFill="1" applyBorder="1" applyAlignment="1">
      <alignment horizontal="right" vertical="center"/>
      <protection/>
    </xf>
    <xf numFmtId="176" fontId="76" fillId="33" borderId="19" xfId="67" applyNumberFormat="1" applyFont="1" applyFill="1" applyBorder="1" applyAlignment="1">
      <alignment horizontal="center" vertical="center" shrinkToFit="1"/>
      <protection/>
    </xf>
    <xf numFmtId="177" fontId="74" fillId="33" borderId="20" xfId="62" applyNumberFormat="1" applyFont="1" applyFill="1" applyBorder="1" applyAlignment="1">
      <alignment vertical="center"/>
      <protection/>
    </xf>
    <xf numFmtId="177" fontId="74" fillId="33" borderId="21" xfId="62" applyNumberFormat="1" applyFont="1" applyFill="1" applyBorder="1" applyAlignment="1">
      <alignment vertical="center"/>
      <protection/>
    </xf>
    <xf numFmtId="177" fontId="74" fillId="33" borderId="22" xfId="62" applyNumberFormat="1" applyFont="1" applyFill="1" applyBorder="1" applyAlignment="1">
      <alignment horizontal="right" vertical="center"/>
      <protection/>
    </xf>
    <xf numFmtId="177" fontId="74" fillId="33" borderId="23" xfId="62" applyNumberFormat="1" applyFont="1" applyFill="1" applyBorder="1" applyAlignment="1">
      <alignment vertical="center"/>
      <protection/>
    </xf>
    <xf numFmtId="38" fontId="74" fillId="0" borderId="24" xfId="50" applyFont="1" applyFill="1" applyBorder="1" applyAlignment="1" quotePrefix="1">
      <alignment horizontal="center" vertical="center"/>
    </xf>
    <xf numFmtId="38" fontId="74" fillId="0" borderId="10" xfId="50" applyFont="1" applyFill="1" applyBorder="1" applyAlignment="1">
      <alignment vertical="center"/>
    </xf>
    <xf numFmtId="38" fontId="2" fillId="0" borderId="0" xfId="50" applyFont="1" applyFill="1" applyAlignment="1">
      <alignment vertical="center"/>
    </xf>
    <xf numFmtId="38" fontId="74" fillId="0" borderId="24" xfId="50" applyFont="1" applyFill="1" applyBorder="1" applyAlignment="1" quotePrefix="1">
      <alignment horizontal="right" vertical="center"/>
    </xf>
    <xf numFmtId="38" fontId="74" fillId="0" borderId="25" xfId="50" applyFont="1" applyFill="1" applyBorder="1" applyAlignment="1" quotePrefix="1">
      <alignment horizontal="right" vertical="center"/>
    </xf>
    <xf numFmtId="38" fontId="74" fillId="0" borderId="14" xfId="50" applyFont="1" applyFill="1" applyBorder="1" applyAlignment="1" quotePrefix="1">
      <alignment horizontal="right" vertical="center"/>
    </xf>
    <xf numFmtId="38" fontId="74" fillId="0" borderId="15" xfId="50" applyFont="1" applyFill="1" applyBorder="1" applyAlignment="1" quotePrefix="1">
      <alignment horizontal="right" vertical="center"/>
    </xf>
    <xf numFmtId="38" fontId="74" fillId="0" borderId="17" xfId="50" applyFont="1" applyFill="1" applyBorder="1" applyAlignment="1">
      <alignment vertical="center"/>
    </xf>
    <xf numFmtId="38" fontId="74" fillId="0" borderId="0" xfId="50" applyFont="1" applyFill="1" applyBorder="1" applyAlignment="1">
      <alignment vertical="center"/>
    </xf>
    <xf numFmtId="0" fontId="74" fillId="0" borderId="26" xfId="62" applyFont="1" applyFill="1" applyBorder="1" applyAlignment="1">
      <alignment vertical="center"/>
      <protection/>
    </xf>
    <xf numFmtId="38" fontId="74" fillId="0" borderId="21" xfId="50" applyFont="1" applyFill="1" applyBorder="1" applyAlignment="1">
      <alignment vertical="center"/>
    </xf>
    <xf numFmtId="38" fontId="74" fillId="0" borderId="25" xfId="50" applyFont="1" applyFill="1" applyBorder="1" applyAlignment="1" quotePrefix="1">
      <alignment vertical="center"/>
    </xf>
    <xf numFmtId="38" fontId="74" fillId="0" borderId="16" xfId="50" applyFont="1" applyFill="1" applyBorder="1" applyAlignment="1">
      <alignment horizontal="right" vertical="center"/>
    </xf>
    <xf numFmtId="38" fontId="74" fillId="0" borderId="20" xfId="50" applyFont="1" applyFill="1" applyBorder="1" applyAlignment="1">
      <alignment horizontal="center" vertical="distributed" textRotation="255"/>
    </xf>
    <xf numFmtId="38" fontId="74" fillId="0" borderId="21" xfId="50" applyFont="1" applyFill="1" applyBorder="1" applyAlignment="1">
      <alignment horizontal="center" vertical="distributed" textRotation="255"/>
    </xf>
    <xf numFmtId="38" fontId="74" fillId="0" borderId="17" xfId="50" applyFont="1" applyFill="1" applyBorder="1" applyAlignment="1">
      <alignment horizontal="center" vertical="distributed" textRotation="255"/>
    </xf>
    <xf numFmtId="38" fontId="74" fillId="0" borderId="0" xfId="50" applyFont="1" applyFill="1" applyBorder="1" applyAlignment="1">
      <alignment horizontal="center" vertical="distributed" textRotation="255"/>
    </xf>
    <xf numFmtId="38" fontId="74" fillId="0" borderId="25" xfId="50" applyFont="1" applyFill="1" applyBorder="1" applyAlignment="1">
      <alignment horizontal="center" vertical="center"/>
    </xf>
    <xf numFmtId="0" fontId="0" fillId="0" borderId="0" xfId="0" applyFont="1" applyFill="1" applyAlignment="1">
      <alignment vertical="center"/>
    </xf>
    <xf numFmtId="183" fontId="0" fillId="0" borderId="10" xfId="0" applyNumberFormat="1" applyFont="1" applyFill="1" applyBorder="1" applyAlignment="1">
      <alignment vertical="center"/>
    </xf>
    <xf numFmtId="183" fontId="0" fillId="0" borderId="23" xfId="0" applyNumberFormat="1" applyFont="1" applyFill="1" applyBorder="1" applyAlignment="1">
      <alignment vertical="center"/>
    </xf>
    <xf numFmtId="38" fontId="74" fillId="0" borderId="25" xfId="50" applyFont="1" applyFill="1" applyBorder="1" applyAlignment="1">
      <alignment horizontal="right" vertical="center" wrapText="1"/>
    </xf>
    <xf numFmtId="0" fontId="2" fillId="0" borderId="10" xfId="62" applyFont="1" applyFill="1" applyBorder="1" applyAlignment="1">
      <alignment vertical="center"/>
      <protection/>
    </xf>
    <xf numFmtId="0" fontId="2" fillId="0" borderId="24" xfId="62" applyFont="1" applyFill="1" applyBorder="1" applyAlignment="1">
      <alignment vertical="center"/>
      <protection/>
    </xf>
    <xf numFmtId="0" fontId="2" fillId="0" borderId="17" xfId="62" applyFont="1" applyFill="1" applyBorder="1" applyAlignment="1">
      <alignment vertical="center"/>
      <protection/>
    </xf>
    <xf numFmtId="0" fontId="2" fillId="0" borderId="0" xfId="62" applyFont="1" applyFill="1" applyBorder="1" applyAlignment="1">
      <alignment vertical="center"/>
      <protection/>
    </xf>
    <xf numFmtId="0" fontId="2" fillId="0" borderId="20" xfId="62" applyFont="1" applyFill="1" applyBorder="1" applyAlignment="1">
      <alignment vertical="center"/>
      <protection/>
    </xf>
    <xf numFmtId="0" fontId="2" fillId="0" borderId="21" xfId="62" applyFont="1" applyFill="1" applyBorder="1" applyAlignment="1">
      <alignment vertical="center"/>
      <protection/>
    </xf>
    <xf numFmtId="0" fontId="2" fillId="0" borderId="0" xfId="62" applyFont="1" applyFill="1" applyAlignment="1">
      <alignment horizontal="left" vertical="center"/>
      <protection/>
    </xf>
    <xf numFmtId="0" fontId="2" fillId="0" borderId="0" xfId="62" applyFont="1" applyFill="1" applyAlignment="1">
      <alignment horizontal="right" vertical="center"/>
      <protection/>
    </xf>
    <xf numFmtId="0" fontId="0" fillId="0" borderId="0" xfId="62" applyFont="1" applyFill="1" applyAlignment="1">
      <alignment vertical="center"/>
      <protection/>
    </xf>
    <xf numFmtId="177" fontId="2" fillId="33" borderId="14" xfId="62" applyNumberFormat="1" applyFont="1" applyFill="1" applyBorder="1" applyAlignment="1">
      <alignment vertical="center"/>
      <protection/>
    </xf>
    <xf numFmtId="177" fontId="2" fillId="33" borderId="15" xfId="62" applyNumberFormat="1" applyFont="1" applyFill="1" applyBorder="1" applyAlignment="1">
      <alignment vertical="center"/>
      <protection/>
    </xf>
    <xf numFmtId="177" fontId="2" fillId="33" borderId="15" xfId="62" applyNumberFormat="1" applyFont="1" applyFill="1" applyBorder="1" applyAlignment="1">
      <alignment horizontal="left" vertical="center"/>
      <protection/>
    </xf>
    <xf numFmtId="177" fontId="2" fillId="33" borderId="15" xfId="62" applyNumberFormat="1" applyFont="1" applyFill="1" applyBorder="1" applyAlignment="1">
      <alignment horizontal="right" vertical="center"/>
      <protection/>
    </xf>
    <xf numFmtId="177" fontId="2" fillId="33" borderId="16" xfId="62" applyNumberFormat="1" applyFont="1" applyFill="1" applyBorder="1" applyAlignment="1">
      <alignment horizontal="right" vertical="center"/>
      <protection/>
    </xf>
    <xf numFmtId="177" fontId="2" fillId="33" borderId="17" xfId="62" applyNumberFormat="1" applyFont="1" applyFill="1" applyBorder="1" applyAlignment="1">
      <alignment vertical="center"/>
      <protection/>
    </xf>
    <xf numFmtId="177" fontId="2" fillId="33" borderId="0" xfId="62" applyNumberFormat="1" applyFont="1" applyFill="1" applyBorder="1" applyAlignment="1">
      <alignment vertical="center"/>
      <protection/>
    </xf>
    <xf numFmtId="177" fontId="2" fillId="33" borderId="0" xfId="62" applyNumberFormat="1" applyFont="1" applyFill="1" applyBorder="1" applyAlignment="1">
      <alignment horizontal="left" vertical="center"/>
      <protection/>
    </xf>
    <xf numFmtId="177" fontId="2" fillId="33" borderId="0" xfId="62" applyNumberFormat="1" applyFont="1" applyFill="1" applyBorder="1" applyAlignment="1">
      <alignment horizontal="right" vertical="center"/>
      <protection/>
    </xf>
    <xf numFmtId="177" fontId="2" fillId="33" borderId="18" xfId="62" applyNumberFormat="1" applyFont="1" applyFill="1" applyBorder="1" applyAlignment="1">
      <alignment horizontal="right" vertical="center"/>
      <protection/>
    </xf>
    <xf numFmtId="176" fontId="8" fillId="33" borderId="19" xfId="67" applyNumberFormat="1" applyFont="1" applyFill="1" applyBorder="1" applyAlignment="1">
      <alignment horizontal="center" vertical="center" shrinkToFit="1"/>
      <protection/>
    </xf>
    <xf numFmtId="176" fontId="8" fillId="33" borderId="17" xfId="67" applyNumberFormat="1" applyFont="1" applyFill="1" applyBorder="1" applyAlignment="1">
      <alignment horizontal="center" vertical="center" shrinkToFit="1"/>
      <protection/>
    </xf>
    <xf numFmtId="177" fontId="2" fillId="33" borderId="20" xfId="62" applyNumberFormat="1" applyFont="1" applyFill="1" applyBorder="1" applyAlignment="1">
      <alignment vertical="center"/>
      <protection/>
    </xf>
    <xf numFmtId="177" fontId="2" fillId="33" borderId="21" xfId="62" applyNumberFormat="1" applyFont="1" applyFill="1" applyBorder="1" applyAlignment="1">
      <alignment vertical="center"/>
      <protection/>
    </xf>
    <xf numFmtId="177" fontId="2" fillId="33" borderId="22" xfId="62" applyNumberFormat="1" applyFont="1" applyFill="1" applyBorder="1" applyAlignment="1">
      <alignment horizontal="right" vertical="center"/>
      <protection/>
    </xf>
    <xf numFmtId="177" fontId="8" fillId="33" borderId="23" xfId="62" applyNumberFormat="1" applyFont="1" applyFill="1" applyBorder="1" applyAlignment="1">
      <alignment horizontal="distributed" vertical="center"/>
      <protection/>
    </xf>
    <xf numFmtId="177" fontId="8" fillId="33" borderId="20" xfId="62" applyNumberFormat="1" applyFont="1" applyFill="1" applyBorder="1" applyAlignment="1">
      <alignment horizontal="distributed" vertical="center"/>
      <protection/>
    </xf>
    <xf numFmtId="0" fontId="2" fillId="0" borderId="25" xfId="62" applyFont="1" applyFill="1" applyBorder="1" applyAlignment="1">
      <alignment vertical="center"/>
      <protection/>
    </xf>
    <xf numFmtId="0" fontId="2" fillId="0" borderId="26" xfId="62" applyFont="1" applyFill="1" applyBorder="1" applyAlignment="1">
      <alignment horizontal="right" vertical="center"/>
      <protection/>
    </xf>
    <xf numFmtId="0" fontId="2" fillId="0" borderId="18" xfId="62" applyFont="1" applyFill="1" applyBorder="1" applyAlignment="1">
      <alignment vertical="center"/>
      <protection/>
    </xf>
    <xf numFmtId="0" fontId="2" fillId="0" borderId="18" xfId="62" applyFont="1" applyFill="1" applyBorder="1" applyAlignment="1">
      <alignment horizontal="right" vertical="center"/>
      <protection/>
    </xf>
    <xf numFmtId="0" fontId="2" fillId="0" borderId="11" xfId="62" applyFont="1" applyFill="1" applyBorder="1" applyAlignment="1">
      <alignment vertical="center"/>
      <protection/>
    </xf>
    <xf numFmtId="0" fontId="2" fillId="0" borderId="22" xfId="62" applyFont="1" applyFill="1" applyBorder="1" applyAlignment="1">
      <alignment horizontal="right" vertical="center"/>
      <protection/>
    </xf>
    <xf numFmtId="0" fontId="74" fillId="0" borderId="25" xfId="62" applyFont="1" applyFill="1" applyBorder="1" applyAlignment="1">
      <alignment horizontal="right" vertical="center" shrinkToFit="1"/>
      <protection/>
    </xf>
    <xf numFmtId="0" fontId="74" fillId="0" borderId="26" xfId="62" applyFont="1" applyFill="1" applyBorder="1" applyAlignment="1">
      <alignment horizontal="right" vertical="center"/>
      <protection/>
    </xf>
    <xf numFmtId="0" fontId="74" fillId="0" borderId="11" xfId="62" applyFont="1" applyFill="1" applyBorder="1" applyAlignment="1">
      <alignment vertical="center"/>
      <protection/>
    </xf>
    <xf numFmtId="38" fontId="70" fillId="0" borderId="0" xfId="50" applyFont="1" applyAlignment="1">
      <alignment vertical="center"/>
    </xf>
    <xf numFmtId="38" fontId="74" fillId="0" borderId="0" xfId="50" applyFont="1" applyAlignment="1">
      <alignment vertical="center"/>
    </xf>
    <xf numFmtId="38" fontId="74" fillId="0" borderId="0" xfId="50" applyFont="1" applyAlignment="1">
      <alignment horizontal="center" vertical="center"/>
    </xf>
    <xf numFmtId="38" fontId="74" fillId="0" borderId="0" xfId="50" applyFont="1" applyAlignment="1">
      <alignment horizontal="right" vertical="center"/>
    </xf>
    <xf numFmtId="38" fontId="74" fillId="0" borderId="0" xfId="50" applyFont="1" applyAlignment="1">
      <alignment/>
    </xf>
    <xf numFmtId="38" fontId="74" fillId="33" borderId="14" xfId="50" applyFont="1" applyFill="1" applyBorder="1" applyAlignment="1">
      <alignment vertical="center"/>
    </xf>
    <xf numFmtId="38" fontId="74" fillId="33" borderId="15" xfId="50" applyFont="1" applyFill="1" applyBorder="1" applyAlignment="1">
      <alignment vertical="center"/>
    </xf>
    <xf numFmtId="38" fontId="74" fillId="33" borderId="15" xfId="50" applyFont="1" applyFill="1" applyBorder="1" applyAlignment="1">
      <alignment horizontal="center" vertical="center"/>
    </xf>
    <xf numFmtId="38" fontId="74" fillId="33" borderId="17" xfId="50" applyFont="1" applyFill="1" applyBorder="1" applyAlignment="1">
      <alignment vertical="center"/>
    </xf>
    <xf numFmtId="38" fontId="74" fillId="33" borderId="0" xfId="50" applyFont="1" applyFill="1" applyBorder="1" applyAlignment="1">
      <alignment vertical="center"/>
    </xf>
    <xf numFmtId="38" fontId="74" fillId="33" borderId="0" xfId="50" applyFont="1" applyFill="1" applyBorder="1" applyAlignment="1">
      <alignment horizontal="center" vertical="center"/>
    </xf>
    <xf numFmtId="176" fontId="74" fillId="33" borderId="19" xfId="67" applyNumberFormat="1" applyFont="1" applyFill="1" applyBorder="1" applyAlignment="1">
      <alignment horizontal="center" vertical="center" shrinkToFit="1"/>
      <protection/>
    </xf>
    <xf numFmtId="176" fontId="74" fillId="33" borderId="17" xfId="67" applyNumberFormat="1" applyFont="1" applyFill="1" applyBorder="1" applyAlignment="1">
      <alignment horizontal="center" vertical="center" shrinkToFit="1"/>
      <protection/>
    </xf>
    <xf numFmtId="38" fontId="74" fillId="33" borderId="20" xfId="50" applyFont="1" applyFill="1" applyBorder="1" applyAlignment="1">
      <alignment vertical="center"/>
    </xf>
    <xf numFmtId="38" fontId="74" fillId="33" borderId="21" xfId="50" applyFont="1" applyFill="1" applyBorder="1" applyAlignment="1">
      <alignment vertical="center"/>
    </xf>
    <xf numFmtId="38" fontId="74" fillId="33" borderId="21" xfId="50" applyFont="1" applyFill="1" applyBorder="1" applyAlignment="1">
      <alignment horizontal="center" vertical="center"/>
    </xf>
    <xf numFmtId="177" fontId="74" fillId="33" borderId="23" xfId="62" applyNumberFormat="1" applyFont="1" applyFill="1" applyBorder="1" applyAlignment="1">
      <alignment horizontal="distributed" vertical="center"/>
      <protection/>
    </xf>
    <xf numFmtId="177" fontId="74" fillId="33" borderId="20" xfId="62" applyNumberFormat="1" applyFont="1" applyFill="1" applyBorder="1" applyAlignment="1">
      <alignment horizontal="distributed" vertical="center"/>
      <protection/>
    </xf>
    <xf numFmtId="38" fontId="74" fillId="0" borderId="24" xfId="50" applyFont="1" applyBorder="1" applyAlignment="1">
      <alignment vertical="center"/>
    </xf>
    <xf numFmtId="38" fontId="74" fillId="0" borderId="25" xfId="50" applyFont="1" applyBorder="1" applyAlignment="1">
      <alignment vertical="center"/>
    </xf>
    <xf numFmtId="38" fontId="74" fillId="0" borderId="25" xfId="50" applyFont="1" applyBorder="1" applyAlignment="1">
      <alignment horizontal="center" vertical="center"/>
    </xf>
    <xf numFmtId="38" fontId="74" fillId="0" borderId="10" xfId="50" applyFont="1" applyBorder="1" applyAlignment="1">
      <alignment vertical="center"/>
    </xf>
    <xf numFmtId="38" fontId="74" fillId="0" borderId="15" xfId="50" applyFont="1" applyBorder="1" applyAlignment="1">
      <alignment vertical="center"/>
    </xf>
    <xf numFmtId="38" fontId="72" fillId="0" borderId="0" xfId="50" applyFont="1" applyAlignment="1">
      <alignment vertical="center"/>
    </xf>
    <xf numFmtId="38" fontId="72" fillId="0" borderId="0" xfId="50" applyFont="1" applyAlignment="1">
      <alignment horizontal="center" vertical="center"/>
    </xf>
    <xf numFmtId="38" fontId="71" fillId="0" borderId="0" xfId="50" applyFont="1" applyAlignment="1">
      <alignment vertical="center"/>
    </xf>
    <xf numFmtId="38" fontId="72" fillId="0" borderId="0" xfId="50" applyFont="1" applyAlignment="1">
      <alignment horizontal="left" vertical="center"/>
    </xf>
    <xf numFmtId="38" fontId="71" fillId="0" borderId="0" xfId="50" applyFont="1" applyAlignment="1">
      <alignment horizontal="center" vertical="center"/>
    </xf>
    <xf numFmtId="38" fontId="72" fillId="0" borderId="0" xfId="50" applyFont="1" applyBorder="1" applyAlignment="1">
      <alignment vertical="center"/>
    </xf>
    <xf numFmtId="38" fontId="72" fillId="0" borderId="0" xfId="50" applyFont="1" applyBorder="1" applyAlignment="1">
      <alignment horizontal="center" vertical="center"/>
    </xf>
    <xf numFmtId="38" fontId="71" fillId="0" borderId="0" xfId="50" applyFont="1" applyBorder="1" applyAlignment="1">
      <alignment horizontal="center" vertical="center"/>
    </xf>
    <xf numFmtId="38" fontId="71" fillId="0" borderId="0" xfId="50" applyFont="1" applyBorder="1" applyAlignment="1">
      <alignment vertical="center"/>
    </xf>
    <xf numFmtId="38" fontId="72" fillId="34" borderId="0" xfId="50" applyFont="1" applyFill="1" applyBorder="1" applyAlignment="1">
      <alignment vertical="center"/>
    </xf>
    <xf numFmtId="38" fontId="72" fillId="34" borderId="0" xfId="50" applyFont="1" applyFill="1" applyBorder="1" applyAlignment="1">
      <alignment horizontal="center" vertical="center"/>
    </xf>
    <xf numFmtId="38" fontId="71" fillId="34" borderId="0" xfId="50" applyFont="1" applyFill="1" applyBorder="1" applyAlignment="1">
      <alignment horizontal="center" vertical="center"/>
    </xf>
    <xf numFmtId="38" fontId="71" fillId="34" borderId="0" xfId="50" applyFont="1" applyFill="1" applyBorder="1" applyAlignment="1">
      <alignment vertical="center"/>
    </xf>
    <xf numFmtId="38" fontId="77" fillId="0" borderId="0" xfId="50" applyFont="1" applyAlignment="1">
      <alignment horizontal="left" vertical="center"/>
    </xf>
    <xf numFmtId="38" fontId="77" fillId="0" borderId="0" xfId="50" applyFont="1" applyAlignment="1">
      <alignment vertical="center"/>
    </xf>
    <xf numFmtId="38" fontId="78" fillId="0" borderId="0" xfId="50" applyFont="1" applyBorder="1" applyAlignment="1">
      <alignment horizontal="center" vertical="center"/>
    </xf>
    <xf numFmtId="38" fontId="78" fillId="0" borderId="0" xfId="50" applyFont="1" applyBorder="1" applyAlignment="1">
      <alignment vertical="center"/>
    </xf>
    <xf numFmtId="38" fontId="78" fillId="0" borderId="0" xfId="50" applyFont="1" applyAlignment="1">
      <alignment vertical="center"/>
    </xf>
    <xf numFmtId="38" fontId="78" fillId="0" borderId="0" xfId="50" applyFont="1" applyAlignment="1">
      <alignment horizontal="center" vertical="center"/>
    </xf>
    <xf numFmtId="38" fontId="74" fillId="0" borderId="20" xfId="50" applyFont="1" applyFill="1" applyBorder="1" applyAlignment="1" quotePrefix="1">
      <alignment horizontal="center" vertical="center"/>
    </xf>
    <xf numFmtId="0" fontId="0" fillId="35" borderId="24" xfId="0" applyFont="1" applyFill="1" applyBorder="1" applyAlignment="1">
      <alignment horizontal="center" vertical="center"/>
    </xf>
    <xf numFmtId="0" fontId="2" fillId="0" borderId="25" xfId="0" applyFont="1" applyFill="1" applyBorder="1" applyAlignment="1">
      <alignment vertical="center"/>
    </xf>
    <xf numFmtId="0" fontId="2" fillId="0" borderId="26" xfId="0" applyFont="1" applyFill="1" applyBorder="1" applyAlignment="1">
      <alignment horizontal="center" vertical="center"/>
    </xf>
    <xf numFmtId="0" fontId="2" fillId="0" borderId="22" xfId="0" applyFont="1" applyFill="1" applyBorder="1" applyAlignment="1">
      <alignment horizontal="center" vertical="center"/>
    </xf>
    <xf numFmtId="0" fontId="2" fillId="0" borderId="26" xfId="0" applyFont="1" applyFill="1" applyBorder="1" applyAlignment="1">
      <alignment horizontal="right" vertical="center"/>
    </xf>
    <xf numFmtId="38" fontId="74" fillId="0" borderId="21" xfId="50" applyFont="1" applyFill="1" applyBorder="1" applyAlignment="1">
      <alignment horizontal="distributed" vertical="center"/>
    </xf>
    <xf numFmtId="0" fontId="4" fillId="0" borderId="0" xfId="63" applyFont="1" applyFill="1" applyBorder="1" applyAlignment="1">
      <alignment vertical="center"/>
      <protection/>
    </xf>
    <xf numFmtId="0" fontId="0" fillId="0" borderId="0" xfId="63" applyFont="1" applyBorder="1" applyAlignment="1">
      <alignment horizontal="center" vertical="center"/>
      <protection/>
    </xf>
    <xf numFmtId="0" fontId="0" fillId="0" borderId="0" xfId="63" applyFont="1" applyFill="1" applyBorder="1" applyAlignment="1">
      <alignment horizontal="center" vertical="center" shrinkToFit="1"/>
      <protection/>
    </xf>
    <xf numFmtId="0" fontId="0" fillId="0" borderId="0" xfId="63" applyFont="1" applyFill="1" applyBorder="1" applyAlignment="1">
      <alignment vertical="center"/>
      <protection/>
    </xf>
    <xf numFmtId="0" fontId="0" fillId="0" borderId="0" xfId="63" applyFont="1" applyFill="1" applyBorder="1" applyAlignment="1">
      <alignment horizontal="center" vertical="center"/>
      <protection/>
    </xf>
    <xf numFmtId="0" fontId="4" fillId="33" borderId="20" xfId="65" applyFont="1" applyFill="1" applyBorder="1" applyAlignment="1">
      <alignment horizontal="left" vertical="center" wrapText="1"/>
      <protection/>
    </xf>
    <xf numFmtId="0" fontId="4" fillId="33" borderId="21" xfId="65" applyFont="1" applyFill="1" applyBorder="1" applyAlignment="1">
      <alignment horizontal="left" vertical="center" wrapText="1"/>
      <protection/>
    </xf>
    <xf numFmtId="0" fontId="4" fillId="33" borderId="22" xfId="65" applyFont="1" applyFill="1" applyBorder="1" applyAlignment="1">
      <alignment horizontal="left" vertical="center" wrapText="1"/>
      <protection/>
    </xf>
    <xf numFmtId="0" fontId="5" fillId="33" borderId="20" xfId="0" applyFont="1" applyFill="1" applyBorder="1" applyAlignment="1">
      <alignment horizontal="distributed" vertical="center"/>
    </xf>
    <xf numFmtId="0" fontId="5" fillId="33" borderId="24" xfId="0" applyFont="1" applyFill="1" applyBorder="1" applyAlignment="1">
      <alignment horizontal="distributed" vertical="center"/>
    </xf>
    <xf numFmtId="0" fontId="0" fillId="0" borderId="0" xfId="0" applyFont="1" applyAlignment="1">
      <alignment horizontal="distributed" vertical="center" indent="1"/>
    </xf>
    <xf numFmtId="0" fontId="4" fillId="0" borderId="0" xfId="65" applyFont="1">
      <alignment vertical="center"/>
      <protection/>
    </xf>
    <xf numFmtId="0" fontId="4" fillId="0" borderId="0" xfId="65" applyFont="1" applyAlignment="1">
      <alignment horizontal="left" vertical="center"/>
      <protection/>
    </xf>
    <xf numFmtId="0" fontId="4" fillId="0" borderId="0" xfId="65" applyFont="1" applyFill="1">
      <alignment vertical="center"/>
      <protection/>
    </xf>
    <xf numFmtId="0" fontId="0" fillId="0" borderId="0" xfId="65" applyFont="1" applyFill="1">
      <alignment vertical="center"/>
      <protection/>
    </xf>
    <xf numFmtId="38" fontId="2" fillId="0" borderId="0" xfId="48" applyFont="1" applyBorder="1" applyAlignment="1">
      <alignment vertical="center"/>
    </xf>
    <xf numFmtId="38" fontId="2" fillId="0" borderId="0" xfId="48" applyFont="1" applyBorder="1" applyAlignment="1">
      <alignment horizontal="center" vertical="center"/>
    </xf>
    <xf numFmtId="0" fontId="12" fillId="0" borderId="0" xfId="0" applyFont="1" applyBorder="1" applyAlignment="1">
      <alignment vertical="center"/>
    </xf>
    <xf numFmtId="0" fontId="5" fillId="0" borderId="0" xfId="0" applyFont="1" applyBorder="1" applyAlignment="1">
      <alignment vertical="center"/>
    </xf>
    <xf numFmtId="0" fontId="5" fillId="0" borderId="0" xfId="0" applyFont="1" applyAlignment="1">
      <alignment vertical="center"/>
    </xf>
    <xf numFmtId="38" fontId="2" fillId="0" borderId="0" xfId="48" applyFont="1" applyAlignment="1">
      <alignment vertical="center"/>
    </xf>
    <xf numFmtId="0" fontId="2" fillId="33" borderId="10" xfId="0" applyFont="1" applyFill="1" applyBorder="1" applyAlignment="1">
      <alignment horizontal="center" vertical="center"/>
    </xf>
    <xf numFmtId="0" fontId="5" fillId="0" borderId="19" xfId="0" applyFont="1" applyBorder="1" applyAlignment="1">
      <alignment vertical="center" wrapText="1"/>
    </xf>
    <xf numFmtId="0" fontId="12" fillId="0" borderId="0" xfId="0" applyFont="1" applyAlignment="1">
      <alignment vertical="center"/>
    </xf>
    <xf numFmtId="0" fontId="2" fillId="33" borderId="24" xfId="0" applyFont="1" applyFill="1" applyBorder="1" applyAlignment="1">
      <alignment horizontal="center" vertical="center"/>
    </xf>
    <xf numFmtId="0" fontId="5" fillId="0" borderId="0" xfId="0" applyFont="1" applyBorder="1" applyAlignment="1">
      <alignment vertical="center"/>
    </xf>
    <xf numFmtId="0" fontId="4" fillId="0" borderId="0" xfId="0" applyFont="1" applyBorder="1" applyAlignment="1">
      <alignment vertical="center"/>
    </xf>
    <xf numFmtId="38" fontId="2" fillId="0" borderId="0" xfId="48" applyFont="1" applyAlignment="1">
      <alignment horizontal="center" vertical="center"/>
    </xf>
    <xf numFmtId="0" fontId="0" fillId="0" borderId="0" xfId="0" applyFont="1" applyAlignment="1">
      <alignment vertical="center"/>
    </xf>
    <xf numFmtId="0" fontId="0" fillId="0" borderId="24" xfId="0" applyFont="1" applyBorder="1" applyAlignment="1">
      <alignment horizontal="center" vertical="center"/>
    </xf>
    <xf numFmtId="0" fontId="0" fillId="0" borderId="24" xfId="0" applyFont="1" applyBorder="1" applyAlignment="1">
      <alignment vertical="center"/>
    </xf>
    <xf numFmtId="0" fontId="0" fillId="0" borderId="0" xfId="0" applyFont="1" applyBorder="1" applyAlignment="1">
      <alignment vertical="center"/>
    </xf>
    <xf numFmtId="0" fontId="4" fillId="0" borderId="0" xfId="0" applyFont="1" applyAlignment="1">
      <alignment vertical="center"/>
    </xf>
    <xf numFmtId="0" fontId="4" fillId="0" borderId="0" xfId="0" applyFont="1" applyFill="1" applyBorder="1" applyAlignment="1">
      <alignment vertical="center"/>
    </xf>
    <xf numFmtId="0" fontId="14" fillId="0" borderId="0" xfId="61" applyFont="1" applyAlignment="1">
      <alignment horizontal="right"/>
      <protection/>
    </xf>
    <xf numFmtId="0" fontId="0" fillId="0" borderId="21" xfId="0" applyFont="1" applyBorder="1" applyAlignment="1">
      <alignment horizontal="right"/>
    </xf>
    <xf numFmtId="0" fontId="0" fillId="33" borderId="17" xfId="0" applyFont="1" applyFill="1" applyBorder="1" applyAlignment="1">
      <alignment horizontal="center" vertical="center" shrinkToFit="1"/>
    </xf>
    <xf numFmtId="0" fontId="0" fillId="33" borderId="20" xfId="0" applyFont="1" applyFill="1" applyBorder="1" applyAlignment="1">
      <alignment horizontal="center" vertical="center"/>
    </xf>
    <xf numFmtId="0" fontId="0" fillId="0" borderId="10" xfId="0" applyFont="1" applyFill="1" applyBorder="1" applyAlignment="1">
      <alignment horizontal="right" vertical="center"/>
    </xf>
    <xf numFmtId="0" fontId="0" fillId="0" borderId="27" xfId="0" applyFont="1" applyFill="1" applyBorder="1" applyAlignment="1">
      <alignment vertical="center"/>
    </xf>
    <xf numFmtId="0" fontId="0" fillId="0" borderId="10" xfId="0" applyFont="1" applyFill="1" applyBorder="1" applyAlignment="1">
      <alignment vertical="center"/>
    </xf>
    <xf numFmtId="0" fontId="0" fillId="0" borderId="28" xfId="0" applyFont="1" applyFill="1" applyBorder="1" applyAlignment="1">
      <alignment vertical="center"/>
    </xf>
    <xf numFmtId="0" fontId="0" fillId="0" borderId="29" xfId="0" applyFont="1" applyFill="1" applyBorder="1" applyAlignment="1">
      <alignment vertical="center"/>
    </xf>
    <xf numFmtId="0" fontId="0" fillId="0" borderId="21" xfId="0" applyFont="1" applyFill="1" applyBorder="1" applyAlignment="1">
      <alignment vertical="center"/>
    </xf>
    <xf numFmtId="0" fontId="0" fillId="0" borderId="21" xfId="0" applyFont="1" applyFill="1" applyBorder="1" applyAlignment="1">
      <alignment horizontal="center" vertical="center"/>
    </xf>
    <xf numFmtId="0" fontId="0" fillId="0" borderId="0" xfId="0" applyFont="1" applyFill="1" applyBorder="1" applyAlignment="1">
      <alignment vertical="center"/>
    </xf>
    <xf numFmtId="0" fontId="0" fillId="0" borderId="24" xfId="0" applyFont="1" applyFill="1" applyBorder="1" applyAlignment="1">
      <alignment vertical="center"/>
    </xf>
    <xf numFmtId="0" fontId="0" fillId="0" borderId="25" xfId="0" applyFont="1" applyFill="1" applyBorder="1" applyAlignment="1">
      <alignment vertical="center"/>
    </xf>
    <xf numFmtId="0" fontId="0" fillId="0" borderId="30" xfId="0" applyFont="1" applyFill="1" applyBorder="1" applyAlignment="1">
      <alignment vertical="center"/>
    </xf>
    <xf numFmtId="0" fontId="0" fillId="0" borderId="31" xfId="0" applyFont="1" applyFill="1" applyBorder="1" applyAlignment="1">
      <alignment vertical="center"/>
    </xf>
    <xf numFmtId="0" fontId="0" fillId="0" borderId="32" xfId="0" applyFont="1" applyFill="1" applyBorder="1" applyAlignment="1">
      <alignment vertical="center"/>
    </xf>
    <xf numFmtId="0" fontId="0" fillId="0" borderId="26" xfId="0" applyFont="1" applyFill="1" applyBorder="1" applyAlignment="1">
      <alignment vertical="center"/>
    </xf>
    <xf numFmtId="0" fontId="0" fillId="0" borderId="19" xfId="0" applyFont="1" applyBorder="1" applyAlignment="1">
      <alignment vertical="center"/>
    </xf>
    <xf numFmtId="0" fontId="0" fillId="0" borderId="10" xfId="0" applyFont="1" applyBorder="1" applyAlignment="1">
      <alignment horizontal="right" vertical="center"/>
    </xf>
    <xf numFmtId="0" fontId="0" fillId="0" borderId="10" xfId="0" applyFont="1" applyBorder="1" applyAlignment="1">
      <alignment vertical="center"/>
    </xf>
    <xf numFmtId="0" fontId="0" fillId="0" borderId="29" xfId="0" applyFont="1" applyBorder="1" applyAlignment="1">
      <alignment vertical="center"/>
    </xf>
    <xf numFmtId="0" fontId="0" fillId="0" borderId="33" xfId="0" applyFont="1" applyBorder="1" applyAlignment="1">
      <alignment vertical="center"/>
    </xf>
    <xf numFmtId="0" fontId="4" fillId="35" borderId="34" xfId="0" applyFont="1" applyFill="1" applyBorder="1" applyAlignment="1">
      <alignment vertical="center"/>
    </xf>
    <xf numFmtId="0" fontId="0" fillId="35" borderId="34" xfId="0" applyFont="1" applyFill="1" applyBorder="1" applyAlignment="1">
      <alignment vertical="center"/>
    </xf>
    <xf numFmtId="0" fontId="0" fillId="35" borderId="35" xfId="0" applyFont="1" applyFill="1" applyBorder="1" applyAlignment="1">
      <alignment horizontal="right" vertical="center"/>
    </xf>
    <xf numFmtId="0" fontId="0" fillId="35" borderId="34" xfId="0" applyFont="1" applyFill="1" applyBorder="1" applyAlignment="1">
      <alignment horizontal="center" vertical="center"/>
    </xf>
    <xf numFmtId="0" fontId="0" fillId="35" borderId="36" xfId="0" applyFont="1" applyFill="1" applyBorder="1" applyAlignment="1">
      <alignment vertical="center"/>
    </xf>
    <xf numFmtId="0" fontId="0" fillId="35" borderId="35" xfId="0" applyFont="1" applyFill="1" applyBorder="1" applyAlignment="1">
      <alignment vertical="center"/>
    </xf>
    <xf numFmtId="0" fontId="0" fillId="35" borderId="37" xfId="0" applyFont="1" applyFill="1" applyBorder="1" applyAlignment="1">
      <alignment vertical="center"/>
    </xf>
    <xf numFmtId="0" fontId="0" fillId="35" borderId="13" xfId="0" applyFont="1" applyFill="1" applyBorder="1" applyAlignment="1">
      <alignment vertical="center"/>
    </xf>
    <xf numFmtId="0" fontId="0" fillId="0" borderId="23" xfId="0" applyFont="1" applyBorder="1" applyAlignment="1">
      <alignment horizontal="right" vertical="center"/>
    </xf>
    <xf numFmtId="0" fontId="0" fillId="0" borderId="20" xfId="0" applyFont="1" applyBorder="1" applyAlignment="1">
      <alignment horizontal="center" vertical="center"/>
    </xf>
    <xf numFmtId="0" fontId="0" fillId="0" borderId="38" xfId="0" applyFont="1" applyBorder="1" applyAlignment="1">
      <alignment vertical="center"/>
    </xf>
    <xf numFmtId="0" fontId="0" fillId="0" borderId="23" xfId="0" applyFont="1" applyBorder="1" applyAlignment="1">
      <alignment vertical="center"/>
    </xf>
    <xf numFmtId="0" fontId="0" fillId="0" borderId="39" xfId="0" applyFont="1" applyBorder="1" applyAlignment="1">
      <alignment vertical="center"/>
    </xf>
    <xf numFmtId="0" fontId="0" fillId="0" borderId="40" xfId="0" applyFont="1" applyBorder="1" applyAlignment="1">
      <alignment vertical="center"/>
    </xf>
    <xf numFmtId="0" fontId="0" fillId="0" borderId="17" xfId="0" applyFont="1" applyFill="1" applyBorder="1" applyAlignment="1">
      <alignment vertical="center"/>
    </xf>
    <xf numFmtId="0" fontId="0" fillId="0" borderId="18" xfId="0" applyFont="1" applyFill="1" applyBorder="1" applyAlignment="1">
      <alignment vertical="center"/>
    </xf>
    <xf numFmtId="0" fontId="4" fillId="35" borderId="24" xfId="0" applyFont="1" applyFill="1" applyBorder="1" applyAlignment="1">
      <alignment vertical="center"/>
    </xf>
    <xf numFmtId="0" fontId="0" fillId="35" borderId="24" xfId="0" applyFont="1" applyFill="1" applyBorder="1" applyAlignment="1">
      <alignment vertical="center"/>
    </xf>
    <xf numFmtId="0" fontId="0" fillId="35" borderId="10" xfId="0" applyFont="1" applyFill="1" applyBorder="1" applyAlignment="1">
      <alignment horizontal="right" vertical="center"/>
    </xf>
    <xf numFmtId="0" fontId="0" fillId="35" borderId="27" xfId="0" applyFont="1" applyFill="1" applyBorder="1" applyAlignment="1">
      <alignment vertical="center"/>
    </xf>
    <xf numFmtId="0" fontId="0" fillId="35" borderId="10" xfId="0" applyFont="1" applyFill="1" applyBorder="1" applyAlignment="1">
      <alignment vertical="center"/>
    </xf>
    <xf numFmtId="0" fontId="0" fillId="35" borderId="28" xfId="0" applyFont="1" applyFill="1" applyBorder="1" applyAlignment="1">
      <alignment vertical="center"/>
    </xf>
    <xf numFmtId="0" fontId="0" fillId="35" borderId="22" xfId="0" applyFont="1" applyFill="1" applyBorder="1" applyAlignment="1">
      <alignment vertical="center"/>
    </xf>
    <xf numFmtId="0" fontId="0" fillId="0" borderId="41" xfId="0" applyFont="1" applyFill="1" applyBorder="1" applyAlignment="1">
      <alignment horizontal="right" vertical="center"/>
    </xf>
    <xf numFmtId="0" fontId="0" fillId="0" borderId="42" xfId="0" applyFont="1" applyFill="1" applyBorder="1" applyAlignment="1">
      <alignment horizontal="center" vertical="center"/>
    </xf>
    <xf numFmtId="0" fontId="0" fillId="0" borderId="43" xfId="0" applyFont="1" applyFill="1" applyBorder="1" applyAlignment="1">
      <alignment vertical="center"/>
    </xf>
    <xf numFmtId="0" fontId="0" fillId="0" borderId="23" xfId="0" applyFont="1" applyFill="1" applyBorder="1" applyAlignment="1">
      <alignment vertical="center"/>
    </xf>
    <xf numFmtId="0" fontId="0" fillId="0" borderId="39" xfId="0" applyFont="1" applyFill="1" applyBorder="1" applyAlignment="1">
      <alignment vertical="center"/>
    </xf>
    <xf numFmtId="0" fontId="0" fillId="0" borderId="40" xfId="0" applyFont="1" applyFill="1" applyBorder="1" applyAlignment="1">
      <alignment vertical="center"/>
    </xf>
    <xf numFmtId="0" fontId="0" fillId="35" borderId="33" xfId="0" applyFont="1" applyFill="1" applyBorder="1" applyAlignment="1">
      <alignment vertical="center"/>
    </xf>
    <xf numFmtId="0" fontId="0" fillId="35" borderId="44" xfId="0" applyFont="1" applyFill="1" applyBorder="1" applyAlignment="1">
      <alignment vertical="center"/>
    </xf>
    <xf numFmtId="0" fontId="0" fillId="35" borderId="45" xfId="0" applyFont="1" applyFill="1" applyBorder="1" applyAlignment="1">
      <alignment vertical="center"/>
    </xf>
    <xf numFmtId="0" fontId="0" fillId="0" borderId="46" xfId="0" applyFont="1" applyBorder="1" applyAlignment="1">
      <alignment horizontal="right" vertical="center"/>
    </xf>
    <xf numFmtId="0" fontId="0" fillId="0" borderId="43" xfId="0" applyFont="1" applyBorder="1" applyAlignment="1">
      <alignment vertical="center"/>
    </xf>
    <xf numFmtId="0" fontId="0" fillId="0" borderId="20" xfId="0" applyFont="1" applyFill="1" applyBorder="1" applyAlignment="1">
      <alignment vertical="center"/>
    </xf>
    <xf numFmtId="0" fontId="0" fillId="0" borderId="22" xfId="0" applyFont="1" applyFill="1" applyBorder="1" applyAlignment="1">
      <alignment vertical="center"/>
    </xf>
    <xf numFmtId="0" fontId="0" fillId="35" borderId="10" xfId="0" applyFont="1" applyFill="1" applyBorder="1" applyAlignment="1">
      <alignment vertical="center"/>
    </xf>
    <xf numFmtId="0" fontId="0" fillId="35" borderId="11" xfId="0" applyFont="1" applyFill="1" applyBorder="1" applyAlignment="1">
      <alignment horizontal="right" vertical="center"/>
    </xf>
    <xf numFmtId="0" fontId="0" fillId="35" borderId="26" xfId="0" applyFont="1" applyFill="1" applyBorder="1" applyAlignment="1">
      <alignment vertical="center"/>
    </xf>
    <xf numFmtId="0" fontId="0" fillId="0" borderId="47" xfId="0" applyFont="1" applyFill="1" applyBorder="1" applyAlignment="1">
      <alignment vertical="center"/>
    </xf>
    <xf numFmtId="0" fontId="0" fillId="0" borderId="48" xfId="0" applyFont="1" applyFill="1" applyBorder="1" applyAlignment="1">
      <alignment vertical="center"/>
    </xf>
    <xf numFmtId="0" fontId="0" fillId="0" borderId="15" xfId="0" applyFont="1" applyBorder="1" applyAlignment="1">
      <alignment horizontal="left" vertical="center" indent="1"/>
    </xf>
    <xf numFmtId="0" fontId="0" fillId="0" borderId="15" xfId="0" applyFont="1" applyBorder="1" applyAlignment="1">
      <alignment horizontal="right" vertical="center"/>
    </xf>
    <xf numFmtId="0" fontId="0" fillId="0" borderId="15" xfId="0" applyFont="1" applyBorder="1" applyAlignment="1">
      <alignment horizontal="center" vertical="center"/>
    </xf>
    <xf numFmtId="0" fontId="0" fillId="0" borderId="15" xfId="0" applyFont="1" applyBorder="1" applyAlignment="1">
      <alignment vertical="center"/>
    </xf>
    <xf numFmtId="0" fontId="0" fillId="0" borderId="49" xfId="0" applyFont="1" applyBorder="1" applyAlignment="1">
      <alignment vertical="center"/>
    </xf>
    <xf numFmtId="0" fontId="0" fillId="0" borderId="16" xfId="0" applyFont="1" applyBorder="1" applyAlignment="1">
      <alignment vertical="center"/>
    </xf>
    <xf numFmtId="0" fontId="0" fillId="0" borderId="0" xfId="0" applyFont="1" applyFill="1" applyAlignment="1">
      <alignment vertical="center"/>
    </xf>
    <xf numFmtId="0" fontId="0" fillId="0" borderId="19" xfId="0" applyFont="1" applyFill="1" applyBorder="1" applyAlignment="1">
      <alignment vertical="center"/>
    </xf>
    <xf numFmtId="0" fontId="0" fillId="0" borderId="15" xfId="0" applyFont="1" applyFill="1" applyBorder="1" applyAlignment="1">
      <alignment vertical="center" shrinkToFit="1"/>
    </xf>
    <xf numFmtId="0" fontId="0" fillId="0" borderId="0" xfId="0" applyFont="1" applyFill="1" applyBorder="1" applyAlignment="1">
      <alignment vertical="center"/>
    </xf>
    <xf numFmtId="0" fontId="0" fillId="35" borderId="19" xfId="0" applyFont="1" applyFill="1" applyBorder="1" applyAlignment="1">
      <alignment horizontal="right" vertical="center"/>
    </xf>
    <xf numFmtId="0" fontId="0" fillId="35" borderId="50" xfId="0" applyFont="1" applyFill="1" applyBorder="1" applyAlignment="1">
      <alignment vertical="center"/>
    </xf>
    <xf numFmtId="0" fontId="0" fillId="35" borderId="19" xfId="0" applyFont="1" applyFill="1" applyBorder="1" applyAlignment="1">
      <alignment vertical="center"/>
    </xf>
    <xf numFmtId="0" fontId="0" fillId="35" borderId="51" xfId="0" applyFont="1" applyFill="1" applyBorder="1" applyAlignment="1">
      <alignment vertical="center"/>
    </xf>
    <xf numFmtId="0" fontId="0" fillId="35" borderId="18" xfId="0" applyFont="1" applyFill="1" applyBorder="1" applyAlignment="1">
      <alignment vertical="center"/>
    </xf>
    <xf numFmtId="0" fontId="0" fillId="0" borderId="19" xfId="0" applyFont="1" applyFill="1" applyBorder="1" applyAlignment="1">
      <alignment vertical="center" shrinkToFit="1"/>
    </xf>
    <xf numFmtId="0" fontId="0" fillId="0" borderId="0" xfId="0" applyFont="1" applyFill="1" applyBorder="1" applyAlignment="1">
      <alignment vertical="center" shrinkToFit="1"/>
    </xf>
    <xf numFmtId="0" fontId="0" fillId="0" borderId="52" xfId="0" applyFont="1" applyBorder="1" applyAlignment="1">
      <alignment vertical="center"/>
    </xf>
    <xf numFmtId="0" fontId="0" fillId="35" borderId="52" xfId="0" applyFont="1" applyFill="1" applyBorder="1" applyAlignment="1">
      <alignment vertical="center"/>
    </xf>
    <xf numFmtId="0" fontId="0" fillId="35" borderId="11" xfId="0" applyFont="1" applyFill="1" applyBorder="1" applyAlignment="1">
      <alignment vertical="center"/>
    </xf>
    <xf numFmtId="0" fontId="0" fillId="35" borderId="53" xfId="0" applyFont="1" applyFill="1" applyBorder="1" applyAlignment="1">
      <alignment vertical="center"/>
    </xf>
    <xf numFmtId="0" fontId="0" fillId="35" borderId="16" xfId="0" applyFont="1" applyFill="1" applyBorder="1" applyAlignment="1">
      <alignment vertical="center"/>
    </xf>
    <xf numFmtId="0" fontId="0" fillId="0" borderId="41" xfId="0" applyFont="1" applyBorder="1" applyAlignment="1">
      <alignment vertical="center"/>
    </xf>
    <xf numFmtId="0" fontId="0" fillId="35" borderId="54" xfId="0" applyFont="1" applyFill="1" applyBorder="1" applyAlignment="1">
      <alignment vertical="center"/>
    </xf>
    <xf numFmtId="0" fontId="0" fillId="35" borderId="54" xfId="0" applyFont="1" applyFill="1" applyBorder="1" applyAlignment="1">
      <alignment vertical="center"/>
    </xf>
    <xf numFmtId="0" fontId="0" fillId="0" borderId="23" xfId="0" applyFont="1" applyBorder="1" applyAlignment="1">
      <alignment vertical="center"/>
    </xf>
    <xf numFmtId="0" fontId="0" fillId="35" borderId="55" xfId="0" applyFont="1" applyFill="1" applyBorder="1" applyAlignment="1">
      <alignment vertical="center"/>
    </xf>
    <xf numFmtId="0" fontId="0" fillId="35" borderId="56" xfId="0" applyFont="1" applyFill="1" applyBorder="1" applyAlignment="1">
      <alignment vertical="center"/>
    </xf>
    <xf numFmtId="0" fontId="0" fillId="35" borderId="57" xfId="0" applyFont="1" applyFill="1" applyBorder="1" applyAlignment="1">
      <alignment vertical="center"/>
    </xf>
    <xf numFmtId="0" fontId="4" fillId="0" borderId="0" xfId="0" applyFont="1" applyAlignment="1">
      <alignment/>
    </xf>
    <xf numFmtId="0" fontId="0" fillId="0" borderId="0" xfId="0" applyFont="1" applyFill="1" applyBorder="1" applyAlignment="1">
      <alignment horizontal="right" vertical="center"/>
    </xf>
    <xf numFmtId="0" fontId="0" fillId="36" borderId="50" xfId="0" applyFont="1" applyFill="1" applyBorder="1" applyAlignment="1">
      <alignment horizontal="center" vertical="center" shrinkToFit="1"/>
    </xf>
    <xf numFmtId="0" fontId="0" fillId="36" borderId="19" xfId="0" applyFont="1" applyFill="1" applyBorder="1" applyAlignment="1">
      <alignment horizontal="center" vertical="center" shrinkToFit="1"/>
    </xf>
    <xf numFmtId="0" fontId="0" fillId="36" borderId="20" xfId="0" applyFont="1" applyFill="1" applyBorder="1" applyAlignment="1">
      <alignment vertical="center"/>
    </xf>
    <xf numFmtId="0" fontId="0" fillId="36" borderId="50" xfId="0" applyFont="1" applyFill="1" applyBorder="1" applyAlignment="1">
      <alignment vertical="center"/>
    </xf>
    <xf numFmtId="0" fontId="0" fillId="36" borderId="19" xfId="0" applyFont="1" applyFill="1" applyBorder="1" applyAlignment="1">
      <alignment vertical="center" shrinkToFit="1"/>
    </xf>
    <xf numFmtId="0" fontId="0" fillId="0" borderId="26" xfId="0" applyFont="1" applyFill="1" applyBorder="1" applyAlignment="1">
      <alignment horizontal="left" vertical="center" shrinkToFit="1"/>
    </xf>
    <xf numFmtId="0" fontId="0" fillId="0" borderId="27" xfId="0" applyFont="1" applyFill="1" applyBorder="1" applyAlignment="1">
      <alignment horizontal="right" vertical="center"/>
    </xf>
    <xf numFmtId="0" fontId="0" fillId="0" borderId="28" xfId="0" applyFont="1" applyFill="1" applyBorder="1" applyAlignment="1">
      <alignment horizontal="right" vertical="center"/>
    </xf>
    <xf numFmtId="0" fontId="0" fillId="0" borderId="58" xfId="0" applyFont="1" applyFill="1" applyBorder="1" applyAlignment="1">
      <alignment vertical="center"/>
    </xf>
    <xf numFmtId="0" fontId="0" fillId="0" borderId="59" xfId="0" applyFont="1" applyFill="1" applyBorder="1" applyAlignment="1">
      <alignment vertical="center"/>
    </xf>
    <xf numFmtId="0" fontId="0" fillId="0" borderId="60" xfId="0" applyFont="1" applyFill="1" applyBorder="1" applyAlignment="1">
      <alignment vertical="center"/>
    </xf>
    <xf numFmtId="0" fontId="0" fillId="0" borderId="59" xfId="0" applyFont="1" applyFill="1" applyBorder="1" applyAlignment="1">
      <alignment horizontal="right" vertical="center"/>
    </xf>
    <xf numFmtId="0" fontId="0" fillId="0" borderId="61" xfId="0" applyFont="1" applyFill="1" applyBorder="1" applyAlignment="1">
      <alignment vertical="center"/>
    </xf>
    <xf numFmtId="0" fontId="0" fillId="0" borderId="21" xfId="0" applyFont="1" applyBorder="1" applyAlignment="1">
      <alignment vertical="center"/>
    </xf>
    <xf numFmtId="0" fontId="0" fillId="0" borderId="58" xfId="0" applyFont="1" applyFill="1" applyBorder="1" applyAlignment="1">
      <alignment horizontal="right" vertical="center"/>
    </xf>
    <xf numFmtId="0" fontId="0" fillId="0" borderId="59" xfId="0" applyFont="1" applyFill="1" applyBorder="1" applyAlignment="1">
      <alignment horizontal="center" vertical="center"/>
    </xf>
    <xf numFmtId="0" fontId="0" fillId="0" borderId="21" xfId="0" applyFont="1" applyFill="1" applyBorder="1" applyAlignment="1">
      <alignment vertical="center"/>
    </xf>
    <xf numFmtId="0" fontId="0" fillId="0" borderId="21" xfId="0" applyFont="1" applyFill="1" applyBorder="1" applyAlignment="1">
      <alignment vertical="center" shrinkToFit="1"/>
    </xf>
    <xf numFmtId="0" fontId="0" fillId="0" borderId="53" xfId="0" applyFont="1" applyBorder="1" applyAlignment="1">
      <alignment horizontal="left" vertical="center" indent="1"/>
    </xf>
    <xf numFmtId="0" fontId="0" fillId="0" borderId="27" xfId="0" applyFont="1" applyBorder="1" applyAlignment="1">
      <alignment horizontal="right" vertical="center"/>
    </xf>
    <xf numFmtId="0" fontId="0" fillId="0" borderId="28" xfId="0" applyFont="1" applyBorder="1" applyAlignment="1">
      <alignment horizontal="right" vertical="center"/>
    </xf>
    <xf numFmtId="0" fontId="0" fillId="0" borderId="62" xfId="0" applyFont="1" applyBorder="1" applyAlignment="1">
      <alignment vertical="center"/>
    </xf>
    <xf numFmtId="0" fontId="0" fillId="0" borderId="58" xfId="0" applyFont="1" applyBorder="1" applyAlignment="1">
      <alignment vertical="center"/>
    </xf>
    <xf numFmtId="0" fontId="0" fillId="0" borderId="59" xfId="0" applyFont="1" applyBorder="1" applyAlignment="1">
      <alignment vertical="center"/>
    </xf>
    <xf numFmtId="0" fontId="0" fillId="0" borderId="60" xfId="0" applyFont="1" applyBorder="1" applyAlignment="1">
      <alignment vertical="center"/>
    </xf>
    <xf numFmtId="0" fontId="0" fillId="0" borderId="61" xfId="0" applyFont="1" applyBorder="1" applyAlignment="1">
      <alignment vertical="center"/>
    </xf>
    <xf numFmtId="0" fontId="0" fillId="35" borderId="63" xfId="0" applyFont="1" applyFill="1" applyBorder="1" applyAlignment="1">
      <alignment vertical="center"/>
    </xf>
    <xf numFmtId="0" fontId="0" fillId="35" borderId="36" xfId="0" applyFont="1" applyFill="1" applyBorder="1" applyAlignment="1">
      <alignment horizontal="right" vertical="center"/>
    </xf>
    <xf numFmtId="0" fontId="0" fillId="35" borderId="37" xfId="0" applyFont="1" applyFill="1" applyBorder="1" applyAlignment="1">
      <alignment horizontal="right" vertical="center"/>
    </xf>
    <xf numFmtId="0" fontId="0" fillId="35" borderId="64" xfId="0" applyFont="1" applyFill="1" applyBorder="1" applyAlignment="1">
      <alignment vertical="center"/>
    </xf>
    <xf numFmtId="0" fontId="0" fillId="35" borderId="65" xfId="0" applyFont="1" applyFill="1" applyBorder="1" applyAlignment="1">
      <alignment vertical="center"/>
    </xf>
    <xf numFmtId="0" fontId="0" fillId="35" borderId="66" xfId="0" applyFont="1" applyFill="1" applyBorder="1" applyAlignment="1">
      <alignment vertical="center"/>
    </xf>
    <xf numFmtId="0" fontId="0" fillId="35" borderId="63" xfId="0" applyFont="1" applyFill="1" applyBorder="1" applyAlignment="1">
      <alignment vertical="center"/>
    </xf>
    <xf numFmtId="0" fontId="0" fillId="35" borderId="67" xfId="0" applyFont="1" applyFill="1" applyBorder="1" applyAlignment="1">
      <alignment vertical="center"/>
    </xf>
    <xf numFmtId="0" fontId="0" fillId="0" borderId="51" xfId="0" applyFont="1" applyBorder="1" applyAlignment="1">
      <alignment horizontal="left" vertical="center" indent="1"/>
    </xf>
    <xf numFmtId="0" fontId="0" fillId="0" borderId="38" xfId="0" applyFont="1" applyBorder="1" applyAlignment="1">
      <alignment horizontal="right" vertical="center"/>
    </xf>
    <xf numFmtId="0" fontId="0" fillId="0" borderId="39" xfId="0" applyFont="1" applyBorder="1" applyAlignment="1">
      <alignment horizontal="right" vertical="center"/>
    </xf>
    <xf numFmtId="0" fontId="0" fillId="0" borderId="68" xfId="0" applyFont="1" applyBorder="1" applyAlignment="1">
      <alignment vertical="center"/>
    </xf>
    <xf numFmtId="0" fontId="0" fillId="0" borderId="69" xfId="0" applyFont="1" applyBorder="1" applyAlignment="1">
      <alignment vertical="center"/>
    </xf>
    <xf numFmtId="0" fontId="0" fillId="0" borderId="70" xfId="0" applyFont="1" applyBorder="1" applyAlignment="1">
      <alignment vertical="center"/>
    </xf>
    <xf numFmtId="0" fontId="0" fillId="0" borderId="71" xfId="0" applyFont="1" applyBorder="1" applyAlignment="1">
      <alignment vertical="center"/>
    </xf>
    <xf numFmtId="0" fontId="0" fillId="0" borderId="72" xfId="0" applyFont="1" applyBorder="1" applyAlignment="1">
      <alignment vertical="center"/>
    </xf>
    <xf numFmtId="0" fontId="0" fillId="35" borderId="27" xfId="0" applyFont="1" applyFill="1" applyBorder="1" applyAlignment="1">
      <alignment horizontal="right" vertical="center"/>
    </xf>
    <xf numFmtId="0" fontId="0" fillId="35" borderId="28" xfId="0" applyFont="1" applyFill="1" applyBorder="1" applyAlignment="1">
      <alignment horizontal="right" vertical="center"/>
    </xf>
    <xf numFmtId="0" fontId="0" fillId="35" borderId="25" xfId="0" applyFont="1" applyFill="1" applyBorder="1" applyAlignment="1">
      <alignment vertical="center"/>
    </xf>
    <xf numFmtId="0" fontId="0" fillId="35" borderId="58" xfId="0" applyFont="1" applyFill="1" applyBorder="1" applyAlignment="1">
      <alignment vertical="center"/>
    </xf>
    <xf numFmtId="0" fontId="0" fillId="35" borderId="59" xfId="0" applyFont="1" applyFill="1" applyBorder="1" applyAlignment="1">
      <alignment vertical="center"/>
    </xf>
    <xf numFmtId="0" fontId="0" fillId="35" borderId="60" xfId="0" applyFont="1" applyFill="1" applyBorder="1" applyAlignment="1">
      <alignment vertical="center"/>
    </xf>
    <xf numFmtId="0" fontId="0" fillId="35" borderId="72" xfId="0" applyFont="1" applyFill="1" applyBorder="1" applyAlignment="1">
      <alignment vertical="center"/>
    </xf>
    <xf numFmtId="0" fontId="0" fillId="0" borderId="73" xfId="0" applyFont="1" applyFill="1" applyBorder="1" applyAlignment="1">
      <alignment horizontal="left" vertical="center" indent="1"/>
    </xf>
    <xf numFmtId="0" fontId="0" fillId="0" borderId="74" xfId="0" applyFont="1" applyFill="1" applyBorder="1" applyAlignment="1">
      <alignment horizontal="left" vertical="center" indent="1"/>
    </xf>
    <xf numFmtId="0" fontId="0" fillId="0" borderId="75" xfId="0" applyFont="1" applyFill="1" applyBorder="1" applyAlignment="1">
      <alignment horizontal="right" vertical="center"/>
    </xf>
    <xf numFmtId="0" fontId="0" fillId="0" borderId="74" xfId="0" applyFont="1" applyFill="1" applyBorder="1" applyAlignment="1">
      <alignment horizontal="right" vertical="center"/>
    </xf>
    <xf numFmtId="0" fontId="0" fillId="0" borderId="76" xfId="0" applyFont="1" applyFill="1" applyBorder="1" applyAlignment="1">
      <alignment vertical="center"/>
    </xf>
    <xf numFmtId="0" fontId="0" fillId="0" borderId="77" xfId="0" applyFont="1" applyFill="1" applyBorder="1" applyAlignment="1">
      <alignment vertical="center"/>
    </xf>
    <xf numFmtId="0" fontId="0" fillId="0" borderId="78" xfId="0" applyFont="1" applyFill="1" applyBorder="1" applyAlignment="1">
      <alignment vertical="center"/>
    </xf>
    <xf numFmtId="0" fontId="0" fillId="0" borderId="79" xfId="0" applyFont="1" applyFill="1" applyBorder="1" applyAlignment="1">
      <alignment vertical="center"/>
    </xf>
    <xf numFmtId="0" fontId="0" fillId="0" borderId="80" xfId="0" applyFont="1" applyFill="1" applyBorder="1" applyAlignment="1">
      <alignment vertical="center"/>
    </xf>
    <xf numFmtId="0" fontId="0" fillId="0" borderId="21" xfId="0" applyFont="1" applyFill="1" applyBorder="1" applyAlignment="1">
      <alignment horizontal="left" vertical="center" indent="1"/>
    </xf>
    <xf numFmtId="0" fontId="0" fillId="0" borderId="39" xfId="0" applyFont="1" applyFill="1" applyBorder="1" applyAlignment="1">
      <alignment horizontal="left" vertical="center" indent="1"/>
    </xf>
    <xf numFmtId="0" fontId="0" fillId="0" borderId="38" xfId="0" applyFont="1" applyFill="1" applyBorder="1" applyAlignment="1">
      <alignment horizontal="right" vertical="center"/>
    </xf>
    <xf numFmtId="0" fontId="0" fillId="0" borderId="68" xfId="0" applyFont="1" applyFill="1" applyBorder="1" applyAlignment="1">
      <alignment vertical="center"/>
    </xf>
    <xf numFmtId="0" fontId="0" fillId="0" borderId="69" xfId="0" applyFont="1" applyFill="1" applyBorder="1" applyAlignment="1">
      <alignment vertical="center"/>
    </xf>
    <xf numFmtId="0" fontId="0" fillId="0" borderId="70" xfId="0" applyFont="1" applyFill="1" applyBorder="1" applyAlignment="1">
      <alignment vertical="center"/>
    </xf>
    <xf numFmtId="0" fontId="0" fillId="0" borderId="71" xfId="0" applyFont="1" applyFill="1" applyBorder="1" applyAlignment="1">
      <alignment vertical="center"/>
    </xf>
    <xf numFmtId="0" fontId="0" fillId="0" borderId="72" xfId="0" applyFont="1" applyFill="1" applyBorder="1" applyAlignment="1">
      <alignment vertical="center"/>
    </xf>
    <xf numFmtId="0" fontId="0" fillId="35" borderId="81" xfId="0" applyFont="1" applyFill="1" applyBorder="1" applyAlignment="1">
      <alignment vertical="center"/>
    </xf>
    <xf numFmtId="0" fontId="0" fillId="35" borderId="82" xfId="0" applyFont="1" applyFill="1" applyBorder="1" applyAlignment="1">
      <alignment vertical="center"/>
    </xf>
    <xf numFmtId="0" fontId="0" fillId="35" borderId="83" xfId="0" applyFont="1" applyFill="1" applyBorder="1" applyAlignment="1">
      <alignment vertical="center"/>
    </xf>
    <xf numFmtId="0" fontId="0" fillId="35" borderId="84" xfId="0" applyFont="1" applyFill="1" applyBorder="1" applyAlignment="1">
      <alignment vertical="center"/>
    </xf>
    <xf numFmtId="0" fontId="0" fillId="0" borderId="85" xfId="0" applyFont="1" applyBorder="1" applyAlignment="1">
      <alignment horizontal="right" vertical="center"/>
    </xf>
    <xf numFmtId="0" fontId="0" fillId="0" borderId="86" xfId="0" applyFont="1" applyBorder="1" applyAlignment="1">
      <alignment horizontal="right" vertical="center"/>
    </xf>
    <xf numFmtId="0" fontId="0" fillId="0" borderId="76" xfId="0" applyFont="1" applyBorder="1" applyAlignment="1">
      <alignment vertical="center"/>
    </xf>
    <xf numFmtId="0" fontId="0" fillId="0" borderId="77" xfId="0" applyFont="1" applyBorder="1" applyAlignment="1">
      <alignment vertical="center"/>
    </xf>
    <xf numFmtId="0" fontId="0" fillId="0" borderId="78" xfId="0" applyFont="1" applyBorder="1" applyAlignment="1">
      <alignment vertical="center"/>
    </xf>
    <xf numFmtId="0" fontId="0" fillId="0" borderId="79" xfId="0" applyFont="1" applyBorder="1" applyAlignment="1">
      <alignment vertical="center"/>
    </xf>
    <xf numFmtId="0" fontId="0" fillId="0" borderId="80" xfId="0" applyFont="1" applyBorder="1" applyAlignment="1">
      <alignment vertical="center"/>
    </xf>
    <xf numFmtId="0" fontId="0" fillId="0" borderId="0" xfId="0" applyFont="1" applyBorder="1" applyAlignment="1">
      <alignment vertical="center"/>
    </xf>
    <xf numFmtId="0" fontId="0" fillId="35" borderId="60" xfId="0" applyFont="1" applyFill="1" applyBorder="1" applyAlignment="1">
      <alignment vertical="center"/>
    </xf>
    <xf numFmtId="0" fontId="0" fillId="35" borderId="61" xfId="0" applyFont="1" applyFill="1" applyBorder="1" applyAlignment="1">
      <alignment vertical="center"/>
    </xf>
    <xf numFmtId="0" fontId="0" fillId="0" borderId="87" xfId="0" applyFont="1" applyBorder="1" applyAlignment="1">
      <alignment horizontal="right" vertical="center"/>
    </xf>
    <xf numFmtId="0" fontId="0" fillId="0" borderId="49" xfId="0" applyFont="1" applyBorder="1" applyAlignment="1">
      <alignment horizontal="right" vertical="center"/>
    </xf>
    <xf numFmtId="0" fontId="0" fillId="0" borderId="62" xfId="0" applyFont="1" applyFill="1" applyBorder="1" applyAlignment="1">
      <alignment vertical="center"/>
    </xf>
    <xf numFmtId="0" fontId="0" fillId="35" borderId="50" xfId="0" applyFont="1" applyFill="1" applyBorder="1" applyAlignment="1">
      <alignment horizontal="right" vertical="center"/>
    </xf>
    <xf numFmtId="0" fontId="0" fillId="35" borderId="51" xfId="0" applyFont="1" applyFill="1" applyBorder="1" applyAlignment="1">
      <alignment horizontal="right" vertical="center"/>
    </xf>
    <xf numFmtId="0" fontId="0" fillId="35" borderId="0" xfId="0" applyFont="1" applyFill="1" applyBorder="1" applyAlignment="1">
      <alignment vertical="center"/>
    </xf>
    <xf numFmtId="0" fontId="0" fillId="35" borderId="88" xfId="0" applyFont="1" applyFill="1" applyBorder="1" applyAlignment="1">
      <alignment vertical="center"/>
    </xf>
    <xf numFmtId="0" fontId="0" fillId="35" borderId="89" xfId="0" applyFont="1" applyFill="1" applyBorder="1" applyAlignment="1">
      <alignment vertical="center"/>
    </xf>
    <xf numFmtId="0" fontId="0" fillId="35" borderId="90" xfId="0" applyFont="1" applyFill="1" applyBorder="1" applyAlignment="1">
      <alignment vertical="center"/>
    </xf>
    <xf numFmtId="0" fontId="0" fillId="35" borderId="91" xfId="0" applyFont="1" applyFill="1" applyBorder="1" applyAlignment="1">
      <alignment vertical="center"/>
    </xf>
    <xf numFmtId="0" fontId="0" fillId="0" borderId="92" xfId="0" applyFont="1" applyBorder="1" applyAlignment="1">
      <alignment vertical="center"/>
    </xf>
    <xf numFmtId="0" fontId="0" fillId="0" borderId="93" xfId="0" applyFont="1" applyBorder="1" applyAlignment="1">
      <alignment vertical="center"/>
    </xf>
    <xf numFmtId="0" fontId="0" fillId="0" borderId="94" xfId="0" applyFont="1" applyBorder="1" applyAlignment="1">
      <alignment vertical="center"/>
    </xf>
    <xf numFmtId="0" fontId="0" fillId="0" borderId="95" xfId="0" applyFont="1" applyBorder="1" applyAlignment="1">
      <alignment vertical="center"/>
    </xf>
    <xf numFmtId="0" fontId="0" fillId="0" borderId="96" xfId="0" applyFont="1" applyBorder="1" applyAlignment="1">
      <alignment vertical="center"/>
    </xf>
    <xf numFmtId="0" fontId="0" fillId="0" borderId="88" xfId="0" applyFont="1" applyBorder="1" applyAlignment="1">
      <alignment vertical="center"/>
    </xf>
    <xf numFmtId="0" fontId="0" fillId="0" borderId="89" xfId="0" applyFont="1" applyBorder="1" applyAlignment="1">
      <alignment vertical="center"/>
    </xf>
    <xf numFmtId="0" fontId="0" fillId="0" borderId="90" xfId="0" applyFont="1" applyBorder="1" applyAlignment="1">
      <alignment vertical="center"/>
    </xf>
    <xf numFmtId="0" fontId="0" fillId="35" borderId="52" xfId="0" applyFont="1" applyFill="1" applyBorder="1" applyAlignment="1">
      <alignment horizontal="right" vertical="center"/>
    </xf>
    <xf numFmtId="0" fontId="0" fillId="35" borderId="53" xfId="0" applyFont="1" applyFill="1" applyBorder="1" applyAlignment="1">
      <alignment horizontal="right" vertical="center"/>
    </xf>
    <xf numFmtId="0" fontId="0" fillId="35" borderId="15" xfId="0" applyFont="1" applyFill="1" applyBorder="1" applyAlignment="1">
      <alignment vertical="center"/>
    </xf>
    <xf numFmtId="0" fontId="0" fillId="35" borderId="93" xfId="0" applyFont="1" applyFill="1" applyBorder="1" applyAlignment="1">
      <alignment vertical="center"/>
    </xf>
    <xf numFmtId="0" fontId="0" fillId="35" borderId="94" xfId="0" applyFont="1" applyFill="1" applyBorder="1" applyAlignment="1">
      <alignment vertical="center"/>
    </xf>
    <xf numFmtId="0" fontId="0" fillId="35" borderId="95" xfId="0" applyFont="1" applyFill="1" applyBorder="1" applyAlignment="1">
      <alignment vertical="center"/>
    </xf>
    <xf numFmtId="0" fontId="0" fillId="35" borderId="97" xfId="0" applyFont="1" applyFill="1" applyBorder="1" applyAlignment="1">
      <alignment vertical="center"/>
    </xf>
    <xf numFmtId="0" fontId="0" fillId="35" borderId="98" xfId="0" applyFont="1" applyFill="1" applyBorder="1" applyAlignment="1">
      <alignment vertical="center"/>
    </xf>
    <xf numFmtId="0" fontId="0" fillId="35" borderId="55" xfId="0" applyFont="1" applyFill="1" applyBorder="1" applyAlignment="1">
      <alignment horizontal="right" vertical="center"/>
    </xf>
    <xf numFmtId="0" fontId="0" fillId="35" borderId="99" xfId="0" applyFont="1" applyFill="1" applyBorder="1" applyAlignment="1">
      <alignment horizontal="center" vertical="center"/>
    </xf>
    <xf numFmtId="0" fontId="0" fillId="35" borderId="56" xfId="0" applyFont="1" applyFill="1" applyBorder="1" applyAlignment="1">
      <alignment horizontal="right" vertical="center"/>
    </xf>
    <xf numFmtId="0" fontId="0" fillId="35" borderId="57" xfId="0" applyFont="1" applyFill="1" applyBorder="1" applyAlignment="1">
      <alignment horizontal="right" vertical="center"/>
    </xf>
    <xf numFmtId="0" fontId="0" fillId="35" borderId="100" xfId="0" applyFont="1" applyFill="1" applyBorder="1" applyAlignment="1">
      <alignment vertical="center"/>
    </xf>
    <xf numFmtId="0" fontId="0" fillId="35" borderId="101" xfId="0" applyFont="1" applyFill="1" applyBorder="1" applyAlignment="1">
      <alignment vertical="center"/>
    </xf>
    <xf numFmtId="0" fontId="0" fillId="35" borderId="102" xfId="0" applyFont="1" applyFill="1" applyBorder="1" applyAlignment="1">
      <alignment vertical="center"/>
    </xf>
    <xf numFmtId="0" fontId="0" fillId="0" borderId="0" xfId="0" applyFont="1" applyBorder="1" applyAlignment="1">
      <alignment vertical="center" textRotation="255"/>
    </xf>
    <xf numFmtId="0" fontId="0" fillId="0" borderId="15" xfId="0" applyFont="1" applyFill="1" applyBorder="1" applyAlignment="1">
      <alignment vertical="center"/>
    </xf>
    <xf numFmtId="0" fontId="0" fillId="0" borderId="95" xfId="0" applyFont="1" applyBorder="1" applyAlignment="1">
      <alignment horizontal="left" vertical="center" indent="1"/>
    </xf>
    <xf numFmtId="0" fontId="0" fillId="0" borderId="58" xfId="0" applyFont="1" applyBorder="1" applyAlignment="1">
      <alignment horizontal="right" vertical="center"/>
    </xf>
    <xf numFmtId="0" fontId="0" fillId="0" borderId="59" xfId="0" applyFont="1" applyBorder="1" applyAlignment="1">
      <alignment horizontal="center" vertical="center"/>
    </xf>
    <xf numFmtId="0" fontId="0" fillId="35" borderId="65" xfId="0" applyFont="1" applyFill="1" applyBorder="1" applyAlignment="1">
      <alignment horizontal="right" vertical="center"/>
    </xf>
    <xf numFmtId="0" fontId="0" fillId="35" borderId="66" xfId="0" applyFont="1" applyFill="1" applyBorder="1" applyAlignment="1">
      <alignment horizontal="center" vertical="center"/>
    </xf>
    <xf numFmtId="0" fontId="0" fillId="35" borderId="66" xfId="0" applyFont="1" applyFill="1" applyBorder="1" applyAlignment="1">
      <alignment horizontal="right" vertical="center"/>
    </xf>
    <xf numFmtId="0" fontId="0" fillId="0" borderId="90" xfId="0" applyFont="1" applyBorder="1" applyAlignment="1">
      <alignment horizontal="left" vertical="center" indent="1"/>
    </xf>
    <xf numFmtId="0" fontId="0" fillId="0" borderId="69" xfId="0" applyFont="1" applyBorder="1" applyAlignment="1">
      <alignment horizontal="right" vertical="center"/>
    </xf>
    <xf numFmtId="0" fontId="0" fillId="0" borderId="70" xfId="0" applyFont="1" applyBorder="1" applyAlignment="1">
      <alignment horizontal="center" vertical="center"/>
    </xf>
    <xf numFmtId="0" fontId="0" fillId="35" borderId="58" xfId="0" applyFont="1" applyFill="1" applyBorder="1" applyAlignment="1">
      <alignment horizontal="right" vertical="center"/>
    </xf>
    <xf numFmtId="0" fontId="0" fillId="35" borderId="59" xfId="0" applyFont="1" applyFill="1" applyBorder="1" applyAlignment="1">
      <alignment horizontal="center" vertical="center"/>
    </xf>
    <xf numFmtId="0" fontId="0" fillId="0" borderId="79" xfId="0" applyFont="1" applyFill="1" applyBorder="1" applyAlignment="1">
      <alignment horizontal="left" vertical="center" indent="1"/>
    </xf>
    <xf numFmtId="0" fontId="0" fillId="0" borderId="77" xfId="0" applyFont="1" applyFill="1" applyBorder="1" applyAlignment="1">
      <alignment horizontal="right" vertical="center"/>
    </xf>
    <xf numFmtId="0" fontId="0" fillId="0" borderId="103" xfId="0" applyFont="1" applyFill="1" applyBorder="1" applyAlignment="1">
      <alignment horizontal="center" vertical="center"/>
    </xf>
    <xf numFmtId="0" fontId="0" fillId="0" borderId="71" xfId="0" applyFont="1" applyFill="1" applyBorder="1" applyAlignment="1">
      <alignment horizontal="left" vertical="center" indent="1"/>
    </xf>
    <xf numFmtId="0" fontId="0" fillId="0" borderId="69" xfId="0" applyFont="1" applyFill="1" applyBorder="1" applyAlignment="1">
      <alignment horizontal="right" vertical="center"/>
    </xf>
    <xf numFmtId="0" fontId="0" fillId="35" borderId="84" xfId="0" applyFont="1" applyFill="1" applyBorder="1" applyAlignment="1">
      <alignment vertical="center"/>
    </xf>
    <xf numFmtId="0" fontId="0" fillId="0" borderId="104" xfId="0" applyFont="1" applyFill="1" applyBorder="1" applyAlignment="1">
      <alignment horizontal="left" vertical="center" indent="1"/>
    </xf>
    <xf numFmtId="0" fontId="0" fillId="0" borderId="105" xfId="0" applyFont="1" applyBorder="1" applyAlignment="1">
      <alignment horizontal="right" vertical="center"/>
    </xf>
    <xf numFmtId="0" fontId="0" fillId="0" borderId="103" xfId="0" applyFont="1" applyBorder="1" applyAlignment="1">
      <alignment horizontal="center" vertical="center"/>
    </xf>
    <xf numFmtId="0" fontId="0" fillId="35" borderId="59" xfId="0" applyFont="1" applyFill="1" applyBorder="1" applyAlignment="1">
      <alignment horizontal="right" vertical="center"/>
    </xf>
    <xf numFmtId="0" fontId="0" fillId="0" borderId="106" xfId="0" applyFont="1" applyFill="1" applyBorder="1" applyAlignment="1">
      <alignment vertical="center" shrinkToFit="1"/>
    </xf>
    <xf numFmtId="0" fontId="0" fillId="35" borderId="88" xfId="0" applyFont="1" applyFill="1" applyBorder="1" applyAlignment="1">
      <alignment horizontal="right" vertical="center"/>
    </xf>
    <xf numFmtId="0" fontId="0" fillId="35" borderId="89" xfId="0" applyFont="1" applyFill="1" applyBorder="1" applyAlignment="1">
      <alignment horizontal="center" vertical="center"/>
    </xf>
    <xf numFmtId="0" fontId="0" fillId="35" borderId="107" xfId="0" applyFont="1" applyFill="1" applyBorder="1" applyAlignment="1">
      <alignment vertical="center"/>
    </xf>
    <xf numFmtId="0" fontId="0" fillId="0" borderId="108" xfId="0" applyFont="1" applyFill="1" applyBorder="1" applyAlignment="1">
      <alignment vertical="center" shrinkToFit="1"/>
    </xf>
    <xf numFmtId="0" fontId="0" fillId="35" borderId="106" xfId="0" applyFont="1" applyFill="1" applyBorder="1" applyAlignment="1">
      <alignment vertical="center"/>
    </xf>
    <xf numFmtId="0" fontId="0" fillId="35" borderId="93" xfId="0" applyFont="1" applyFill="1" applyBorder="1" applyAlignment="1">
      <alignment horizontal="right" vertical="center"/>
    </xf>
    <xf numFmtId="0" fontId="0" fillId="35" borderId="94" xfId="0" applyFont="1" applyFill="1" applyBorder="1" applyAlignment="1">
      <alignment horizontal="center" vertical="center"/>
    </xf>
    <xf numFmtId="0" fontId="0" fillId="0" borderId="109" xfId="0" applyFont="1" applyFill="1" applyBorder="1" applyAlignment="1">
      <alignment horizontal="left" vertical="center" indent="1"/>
    </xf>
    <xf numFmtId="0" fontId="0" fillId="35" borderId="110" xfId="0" applyFont="1" applyFill="1" applyBorder="1" applyAlignment="1">
      <alignment vertical="center"/>
    </xf>
    <xf numFmtId="0" fontId="0" fillId="0" borderId="111" xfId="0" applyFont="1" applyFill="1" applyBorder="1" applyAlignment="1">
      <alignment horizontal="left" vertical="center" indent="1"/>
    </xf>
    <xf numFmtId="0" fontId="0" fillId="35" borderId="108" xfId="0" applyFont="1" applyFill="1" applyBorder="1" applyAlignment="1">
      <alignment vertical="center"/>
    </xf>
    <xf numFmtId="0" fontId="0" fillId="35" borderId="100" xfId="0" applyFont="1" applyFill="1" applyBorder="1" applyAlignment="1">
      <alignment horizontal="right" vertical="center"/>
    </xf>
    <xf numFmtId="0" fontId="0" fillId="35" borderId="101" xfId="0" applyFont="1" applyFill="1" applyBorder="1" applyAlignment="1">
      <alignment horizontal="center" vertical="center"/>
    </xf>
    <xf numFmtId="0" fontId="0" fillId="35" borderId="101" xfId="0" applyFont="1" applyFill="1" applyBorder="1" applyAlignment="1">
      <alignment horizontal="right" vertical="center"/>
    </xf>
    <xf numFmtId="0" fontId="0" fillId="0" borderId="15" xfId="0" applyFont="1" applyFill="1" applyBorder="1" applyAlignment="1">
      <alignment vertical="center"/>
    </xf>
    <xf numFmtId="0" fontId="0" fillId="0" borderId="0" xfId="0" applyFont="1" applyBorder="1" applyAlignment="1">
      <alignment horizontal="right"/>
    </xf>
    <xf numFmtId="0" fontId="0" fillId="0" borderId="10" xfId="0" applyFont="1" applyFill="1" applyBorder="1" applyAlignment="1">
      <alignment vertical="center"/>
    </xf>
    <xf numFmtId="0" fontId="0" fillId="0" borderId="25"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0" xfId="0" applyFont="1" applyFill="1" applyBorder="1" applyAlignment="1">
      <alignment vertical="center" wrapText="1"/>
    </xf>
    <xf numFmtId="0" fontId="79" fillId="0" borderId="0" xfId="0" applyFont="1" applyAlignment="1">
      <alignment vertical="center"/>
    </xf>
    <xf numFmtId="0" fontId="80" fillId="0" borderId="0" xfId="0" applyFont="1" applyAlignment="1">
      <alignment vertical="center"/>
    </xf>
    <xf numFmtId="0" fontId="0" fillId="0" borderId="0" xfId="0" applyFont="1" applyAlignment="1">
      <alignment/>
    </xf>
    <xf numFmtId="0" fontId="0" fillId="0" borderId="0" xfId="0" applyAlignment="1">
      <alignment/>
    </xf>
    <xf numFmtId="0" fontId="0" fillId="35" borderId="34" xfId="0" applyFill="1" applyBorder="1" applyAlignment="1">
      <alignment vertical="center"/>
    </xf>
    <xf numFmtId="0" fontId="0" fillId="35" borderId="10" xfId="0" applyFill="1" applyBorder="1" applyAlignment="1">
      <alignment vertical="center"/>
    </xf>
    <xf numFmtId="0" fontId="0" fillId="35" borderId="11" xfId="0" applyFill="1" applyBorder="1" applyAlignment="1">
      <alignment vertical="center"/>
    </xf>
    <xf numFmtId="0" fontId="0" fillId="35" borderId="54" xfId="0" applyFill="1" applyBorder="1" applyAlignment="1">
      <alignment vertical="center"/>
    </xf>
    <xf numFmtId="38" fontId="74" fillId="0" borderId="14" xfId="50" applyFont="1" applyFill="1" applyBorder="1" applyAlignment="1">
      <alignment vertical="center"/>
    </xf>
    <xf numFmtId="38" fontId="74" fillId="0" borderId="20" xfId="50" applyFont="1" applyFill="1" applyBorder="1" applyAlignment="1">
      <alignment vertical="center"/>
    </xf>
    <xf numFmtId="38" fontId="74" fillId="0" borderId="14" xfId="50" applyFont="1" applyFill="1" applyBorder="1" applyAlignment="1" quotePrefix="1">
      <alignment horizontal="center" vertical="center"/>
    </xf>
    <xf numFmtId="38" fontId="74" fillId="0" borderId="18" xfId="50" applyFont="1" applyFill="1" applyBorder="1" applyAlignment="1">
      <alignment vertical="center"/>
    </xf>
    <xf numFmtId="38" fontId="74" fillId="0" borderId="25" xfId="50" applyFont="1" applyFill="1" applyBorder="1" applyAlignment="1">
      <alignment vertical="center" shrinkToFit="1"/>
    </xf>
    <xf numFmtId="38" fontId="74" fillId="0" borderId="112" xfId="50" applyFont="1" applyFill="1" applyBorder="1" applyAlignment="1">
      <alignment vertical="center" shrinkToFit="1"/>
    </xf>
    <xf numFmtId="0" fontId="0" fillId="0" borderId="113" xfId="0" applyFont="1" applyFill="1" applyBorder="1" applyAlignment="1">
      <alignment vertical="center"/>
    </xf>
    <xf numFmtId="0" fontId="0" fillId="0" borderId="26" xfId="0" applyFont="1" applyFill="1" applyBorder="1" applyAlignment="1">
      <alignment vertical="center"/>
    </xf>
    <xf numFmtId="0" fontId="0" fillId="0" borderId="114" xfId="0" applyFont="1" applyFill="1" applyBorder="1" applyAlignment="1">
      <alignment vertical="center"/>
    </xf>
    <xf numFmtId="0" fontId="0" fillId="0" borderId="115" xfId="0" applyFont="1" applyFill="1" applyBorder="1" applyAlignment="1">
      <alignment vertical="center"/>
    </xf>
    <xf numFmtId="0" fontId="0" fillId="0" borderId="115" xfId="0" applyFont="1" applyBorder="1" applyAlignment="1">
      <alignment vertical="center"/>
    </xf>
    <xf numFmtId="0" fontId="0" fillId="0" borderId="97" xfId="0" applyFont="1" applyBorder="1" applyAlignment="1">
      <alignment vertical="center"/>
    </xf>
    <xf numFmtId="0" fontId="0" fillId="0" borderId="91" xfId="0" applyFont="1" applyBorder="1" applyAlignment="1">
      <alignment vertical="center"/>
    </xf>
    <xf numFmtId="0" fontId="0" fillId="35" borderId="116" xfId="0" applyFont="1" applyFill="1" applyBorder="1" applyAlignment="1">
      <alignment vertical="center"/>
    </xf>
    <xf numFmtId="0" fontId="0" fillId="0" borderId="117" xfId="0" applyFont="1" applyFill="1" applyBorder="1" applyAlignment="1">
      <alignment vertical="center"/>
    </xf>
    <xf numFmtId="0" fontId="0" fillId="0" borderId="27" xfId="0" applyFont="1" applyFill="1" applyBorder="1" applyAlignment="1">
      <alignment vertical="center"/>
    </xf>
    <xf numFmtId="0" fontId="0" fillId="0" borderId="114" xfId="0" applyFont="1" applyBorder="1" applyAlignment="1">
      <alignment vertical="center"/>
    </xf>
    <xf numFmtId="0" fontId="0" fillId="35" borderId="118" xfId="0" applyFont="1" applyFill="1" applyBorder="1" applyAlignment="1">
      <alignment vertical="center"/>
    </xf>
    <xf numFmtId="0" fontId="0" fillId="0" borderId="119" xfId="0" applyFont="1" applyBorder="1" applyAlignment="1">
      <alignment vertical="center"/>
    </xf>
    <xf numFmtId="0" fontId="0" fillId="35" borderId="114" xfId="0" applyFont="1" applyFill="1" applyBorder="1" applyAlignment="1">
      <alignment vertical="center"/>
    </xf>
    <xf numFmtId="0" fontId="0" fillId="0" borderId="120" xfId="0" applyFont="1" applyFill="1" applyBorder="1" applyAlignment="1">
      <alignment vertical="center"/>
    </xf>
    <xf numFmtId="0" fontId="0" fillId="0" borderId="119" xfId="0" applyFont="1" applyFill="1" applyBorder="1" applyAlignment="1">
      <alignment vertical="center"/>
    </xf>
    <xf numFmtId="0" fontId="0" fillId="35" borderId="121" xfId="0" applyFont="1" applyFill="1" applyBorder="1" applyAlignment="1">
      <alignment vertical="center"/>
    </xf>
    <xf numFmtId="0" fontId="0" fillId="35" borderId="122" xfId="0" applyFont="1" applyFill="1" applyBorder="1" applyAlignment="1">
      <alignment vertical="center"/>
    </xf>
    <xf numFmtId="0" fontId="0" fillId="0" borderId="122" xfId="0" applyFont="1" applyBorder="1" applyAlignment="1">
      <alignment vertical="center"/>
    </xf>
    <xf numFmtId="0" fontId="0" fillId="35" borderId="123" xfId="0" applyFont="1" applyFill="1" applyBorder="1" applyAlignment="1">
      <alignment vertical="center"/>
    </xf>
    <xf numFmtId="0" fontId="0" fillId="0" borderId="22" xfId="0" applyFont="1" applyBorder="1" applyAlignment="1">
      <alignment vertical="center"/>
    </xf>
    <xf numFmtId="0" fontId="0" fillId="35" borderId="124" xfId="0" applyFont="1" applyFill="1" applyBorder="1" applyAlignment="1">
      <alignment vertical="center"/>
    </xf>
    <xf numFmtId="0" fontId="0" fillId="37" borderId="19" xfId="0" applyFont="1" applyFill="1" applyBorder="1" applyAlignment="1">
      <alignment horizontal="center" vertical="center" shrinkToFit="1"/>
    </xf>
    <xf numFmtId="0" fontId="81" fillId="37" borderId="23" xfId="0" applyFont="1" applyFill="1" applyBorder="1" applyAlignment="1">
      <alignment vertical="center" shrinkToFit="1"/>
    </xf>
    <xf numFmtId="0" fontId="70" fillId="0" borderId="0" xfId="63" applyFont="1">
      <alignment vertical="center"/>
      <protection/>
    </xf>
    <xf numFmtId="0" fontId="82" fillId="0" borderId="0" xfId="63" applyFont="1">
      <alignment vertical="center"/>
      <protection/>
    </xf>
    <xf numFmtId="0" fontId="83" fillId="0" borderId="0" xfId="63" applyFont="1">
      <alignment vertical="center"/>
      <protection/>
    </xf>
    <xf numFmtId="0" fontId="84" fillId="0" borderId="0" xfId="63" applyFont="1" applyAlignment="1">
      <alignment horizontal="left" vertical="center"/>
      <protection/>
    </xf>
    <xf numFmtId="0" fontId="71" fillId="0" borderId="21" xfId="63" applyFont="1" applyBorder="1">
      <alignment vertical="center"/>
      <protection/>
    </xf>
    <xf numFmtId="0" fontId="70" fillId="0" borderId="21" xfId="63" applyFont="1" applyBorder="1">
      <alignment vertical="center"/>
      <protection/>
    </xf>
    <xf numFmtId="0" fontId="70" fillId="33" borderId="23" xfId="63" applyFont="1" applyFill="1" applyBorder="1">
      <alignment vertical="center"/>
      <protection/>
    </xf>
    <xf numFmtId="0" fontId="77" fillId="0" borderId="0" xfId="63" applyFont="1" applyFill="1" applyBorder="1">
      <alignment vertical="center"/>
      <protection/>
    </xf>
    <xf numFmtId="0" fontId="77" fillId="0" borderId="0" xfId="63" applyFont="1" applyFill="1" applyBorder="1" applyAlignment="1">
      <alignment vertical="center"/>
      <protection/>
    </xf>
    <xf numFmtId="0" fontId="77" fillId="0" borderId="0" xfId="63" applyFont="1" applyBorder="1" applyAlignment="1">
      <alignment horizontal="center" vertical="center"/>
      <protection/>
    </xf>
    <xf numFmtId="0" fontId="70" fillId="0" borderId="0" xfId="63" applyFont="1" applyBorder="1" applyAlignment="1">
      <alignment horizontal="center" vertical="center"/>
      <protection/>
    </xf>
    <xf numFmtId="0" fontId="77" fillId="0" borderId="0" xfId="63" applyFont="1">
      <alignment vertical="center"/>
      <protection/>
    </xf>
    <xf numFmtId="0" fontId="77" fillId="0" borderId="0" xfId="63" applyFont="1" applyAlignment="1">
      <alignment horizontal="right"/>
      <protection/>
    </xf>
    <xf numFmtId="0" fontId="77" fillId="0" borderId="21" xfId="63" applyFont="1" applyBorder="1" applyAlignment="1">
      <alignment horizontal="right"/>
      <protection/>
    </xf>
    <xf numFmtId="0" fontId="70" fillId="33" borderId="14" xfId="63" applyFont="1" applyFill="1" applyBorder="1" applyAlignment="1">
      <alignment vertical="center"/>
      <protection/>
    </xf>
    <xf numFmtId="0" fontId="70" fillId="33" borderId="15" xfId="63" applyFont="1" applyFill="1" applyBorder="1" applyAlignment="1">
      <alignment vertical="center"/>
      <protection/>
    </xf>
    <xf numFmtId="0" fontId="70" fillId="33" borderId="16" xfId="63" applyFont="1" applyFill="1" applyBorder="1" applyAlignment="1">
      <alignment vertical="center"/>
      <protection/>
    </xf>
    <xf numFmtId="0" fontId="70" fillId="33" borderId="24" xfId="63" applyFont="1" applyFill="1" applyBorder="1" applyAlignment="1">
      <alignment vertical="center"/>
      <protection/>
    </xf>
    <xf numFmtId="0" fontId="70" fillId="33" borderId="25" xfId="63" applyFont="1" applyFill="1" applyBorder="1" applyAlignment="1">
      <alignment vertical="center"/>
      <protection/>
    </xf>
    <xf numFmtId="0" fontId="70" fillId="33" borderId="26" xfId="63" applyFont="1" applyFill="1" applyBorder="1" applyAlignment="1">
      <alignment vertical="center"/>
      <protection/>
    </xf>
    <xf numFmtId="0" fontId="70" fillId="0" borderId="15" xfId="63" applyFont="1" applyFill="1" applyBorder="1" applyAlignment="1">
      <alignment vertical="center"/>
      <protection/>
    </xf>
    <xf numFmtId="0" fontId="70" fillId="0" borderId="15" xfId="63" applyFont="1" applyBorder="1" applyAlignment="1">
      <alignment vertical="top" wrapText="1"/>
      <protection/>
    </xf>
    <xf numFmtId="0" fontId="70" fillId="0" borderId="15" xfId="0" applyFont="1" applyBorder="1" applyAlignment="1">
      <alignment vertical="top" wrapText="1"/>
    </xf>
    <xf numFmtId="0" fontId="77" fillId="0" borderId="0" xfId="63" applyFont="1" applyBorder="1" applyAlignment="1">
      <alignment vertical="top"/>
      <protection/>
    </xf>
    <xf numFmtId="0" fontId="70" fillId="0" borderId="0" xfId="0" applyFont="1" applyBorder="1" applyAlignment="1">
      <alignment vertical="top"/>
    </xf>
    <xf numFmtId="0" fontId="77" fillId="0" borderId="0" xfId="63" applyFont="1" applyBorder="1" applyAlignment="1">
      <alignment horizontal="left" vertical="center"/>
      <protection/>
    </xf>
    <xf numFmtId="0" fontId="77" fillId="0" borderId="0" xfId="63" applyFont="1" applyBorder="1" applyAlignment="1">
      <alignment vertical="center" wrapText="1"/>
      <protection/>
    </xf>
    <xf numFmtId="0" fontId="70" fillId="0" borderId="20" xfId="63" applyFont="1" applyBorder="1" applyAlignment="1">
      <alignment vertical="center"/>
      <protection/>
    </xf>
    <xf numFmtId="0" fontId="70" fillId="0" borderId="21" xfId="63" applyFont="1" applyBorder="1" applyAlignment="1">
      <alignment vertical="center"/>
      <protection/>
    </xf>
    <xf numFmtId="0" fontId="70" fillId="0" borderId="22" xfId="63" applyFont="1" applyBorder="1" applyAlignment="1">
      <alignment vertical="center"/>
      <protection/>
    </xf>
    <xf numFmtId="0" fontId="70" fillId="0" borderId="0" xfId="0" applyFont="1" applyAlignment="1">
      <alignment horizontal="distributed" vertical="center" indent="1"/>
    </xf>
    <xf numFmtId="0" fontId="70" fillId="0" borderId="0" xfId="63" applyFont="1" applyFill="1" applyBorder="1" applyAlignment="1">
      <alignment horizontal="center" vertical="center"/>
      <protection/>
    </xf>
    <xf numFmtId="0" fontId="70" fillId="0" borderId="0" xfId="65" applyFont="1">
      <alignment vertical="center"/>
      <protection/>
    </xf>
    <xf numFmtId="0" fontId="77" fillId="0" borderId="0" xfId="65" applyFont="1">
      <alignment vertical="center"/>
      <protection/>
    </xf>
    <xf numFmtId="0" fontId="70" fillId="37" borderId="125" xfId="0" applyFont="1" applyFill="1" applyBorder="1" applyAlignment="1">
      <alignment horizontal="center" vertical="center"/>
    </xf>
    <xf numFmtId="0" fontId="70" fillId="37" borderId="126" xfId="0" applyFont="1" applyFill="1" applyBorder="1" applyAlignment="1">
      <alignment horizontal="center" vertical="center"/>
    </xf>
    <xf numFmtId="0" fontId="70" fillId="37" borderId="19" xfId="0" applyFont="1" applyFill="1" applyBorder="1" applyAlignment="1">
      <alignment horizontal="center" vertical="center" shrinkToFit="1"/>
    </xf>
    <xf numFmtId="0" fontId="70" fillId="37" borderId="51" xfId="0" applyFont="1" applyFill="1" applyBorder="1" applyAlignment="1">
      <alignment horizontal="center" vertical="center" shrinkToFit="1"/>
    </xf>
    <xf numFmtId="0" fontId="70" fillId="37" borderId="23" xfId="0" applyFont="1" applyFill="1" applyBorder="1" applyAlignment="1">
      <alignment vertical="center" shrinkToFit="1"/>
    </xf>
    <xf numFmtId="0" fontId="70" fillId="37" borderId="39" xfId="0" applyFont="1" applyFill="1" applyBorder="1" applyAlignment="1">
      <alignment vertical="center" shrinkToFit="1"/>
    </xf>
    <xf numFmtId="0" fontId="0" fillId="0" borderId="59" xfId="0" applyFont="1" applyBorder="1" applyAlignment="1">
      <alignment horizontal="right" vertical="center"/>
    </xf>
    <xf numFmtId="0" fontId="0" fillId="0" borderId="70" xfId="0" applyFont="1" applyBorder="1" applyAlignment="1">
      <alignment horizontal="right" vertical="center"/>
    </xf>
    <xf numFmtId="0" fontId="0" fillId="0" borderId="78" xfId="0" applyFont="1" applyFill="1" applyBorder="1" applyAlignment="1">
      <alignment horizontal="right" vertical="center"/>
    </xf>
    <xf numFmtId="0" fontId="0" fillId="0" borderId="103" xfId="0" applyFont="1" applyBorder="1" applyAlignment="1">
      <alignment horizontal="right" vertical="center"/>
    </xf>
    <xf numFmtId="0" fontId="0" fillId="35" borderId="89" xfId="0" applyFont="1" applyFill="1" applyBorder="1" applyAlignment="1">
      <alignment horizontal="right" vertical="center"/>
    </xf>
    <xf numFmtId="0" fontId="0" fillId="35" borderId="94" xfId="0" applyFont="1" applyFill="1" applyBorder="1" applyAlignment="1">
      <alignment horizontal="right" vertical="center"/>
    </xf>
    <xf numFmtId="38" fontId="74" fillId="0" borderId="11" xfId="50" applyFont="1" applyFill="1" applyBorder="1" applyAlignment="1">
      <alignment vertical="center"/>
    </xf>
    <xf numFmtId="0" fontId="0" fillId="0" borderId="15" xfId="0" applyFont="1" applyBorder="1" applyAlignment="1">
      <alignment vertical="center"/>
    </xf>
    <xf numFmtId="0" fontId="0" fillId="0" borderId="20" xfId="0" applyFont="1" applyBorder="1" applyAlignment="1">
      <alignment vertical="center"/>
    </xf>
    <xf numFmtId="38" fontId="74" fillId="0" borderId="24" xfId="50" applyFont="1" applyBorder="1" applyAlignment="1">
      <alignment vertical="center"/>
    </xf>
    <xf numFmtId="38" fontId="74" fillId="0" borderId="25" xfId="50" applyFont="1" applyBorder="1" applyAlignment="1">
      <alignment vertical="center"/>
    </xf>
    <xf numFmtId="38" fontId="2" fillId="0" borderId="0" xfId="48" applyFont="1" applyBorder="1" applyAlignment="1">
      <alignment vertical="center" wrapText="1"/>
    </xf>
    <xf numFmtId="0" fontId="5" fillId="0" borderId="0" xfId="0" applyFont="1" applyAlignment="1">
      <alignment vertical="center" wrapText="1"/>
    </xf>
    <xf numFmtId="38" fontId="2" fillId="0" borderId="0" xfId="48" applyFont="1" applyAlignment="1">
      <alignment vertical="center" wrapText="1"/>
    </xf>
    <xf numFmtId="188" fontId="74" fillId="0" borderId="10" xfId="50" applyNumberFormat="1" applyFont="1" applyBorder="1" applyAlignment="1">
      <alignment vertical="center"/>
    </xf>
    <xf numFmtId="188" fontId="74" fillId="0" borderId="25" xfId="50" applyNumberFormat="1" applyFont="1" applyBorder="1" applyAlignment="1">
      <alignment vertical="center"/>
    </xf>
    <xf numFmtId="188" fontId="74" fillId="0" borderId="26" xfId="50" applyNumberFormat="1" applyFont="1" applyBorder="1" applyAlignment="1">
      <alignment vertical="center"/>
    </xf>
    <xf numFmtId="188" fontId="74" fillId="0" borderId="24" xfId="50" applyNumberFormat="1" applyFont="1" applyBorder="1" applyAlignment="1">
      <alignment vertical="center"/>
    </xf>
    <xf numFmtId="188" fontId="74" fillId="0" borderId="11" xfId="50" applyNumberFormat="1" applyFont="1" applyFill="1" applyBorder="1" applyAlignment="1">
      <alignment vertical="center"/>
    </xf>
    <xf numFmtId="188" fontId="74" fillId="0" borderId="14" xfId="50" applyNumberFormat="1" applyFont="1" applyFill="1" applyBorder="1" applyAlignment="1">
      <alignment vertical="center"/>
    </xf>
    <xf numFmtId="188" fontId="74" fillId="0" borderId="10" xfId="50" applyNumberFormat="1" applyFont="1" applyFill="1" applyBorder="1" applyAlignment="1">
      <alignment vertical="center"/>
    </xf>
    <xf numFmtId="188" fontId="74" fillId="0" borderId="24" xfId="50" applyNumberFormat="1" applyFont="1" applyFill="1" applyBorder="1" applyAlignment="1">
      <alignment vertical="center"/>
    </xf>
    <xf numFmtId="188" fontId="74" fillId="0" borderId="25" xfId="50" applyNumberFormat="1" applyFont="1" applyFill="1" applyBorder="1" applyAlignment="1">
      <alignment vertical="center"/>
    </xf>
    <xf numFmtId="188" fontId="74" fillId="0" borderId="26" xfId="50" applyNumberFormat="1" applyFont="1" applyFill="1" applyBorder="1" applyAlignment="1">
      <alignment vertical="center"/>
    </xf>
    <xf numFmtId="188" fontId="74" fillId="0" borderId="21" xfId="50" applyNumberFormat="1" applyFont="1" applyFill="1" applyBorder="1" applyAlignment="1">
      <alignment vertical="center"/>
    </xf>
    <xf numFmtId="0" fontId="0" fillId="33" borderId="24" xfId="0" applyFont="1" applyFill="1" applyBorder="1" applyAlignment="1">
      <alignment horizontal="center" vertical="center"/>
    </xf>
    <xf numFmtId="38" fontId="2" fillId="0" borderId="24" xfId="50" applyFont="1" applyFill="1" applyBorder="1" applyAlignment="1">
      <alignment vertical="center"/>
    </xf>
    <xf numFmtId="176" fontId="7" fillId="33" borderId="11" xfId="67" applyNumberFormat="1" applyFont="1" applyFill="1" applyBorder="1" applyAlignment="1">
      <alignment horizontal="center" vertical="center"/>
      <protection/>
    </xf>
    <xf numFmtId="176" fontId="7" fillId="33" borderId="14" xfId="67" applyNumberFormat="1" applyFont="1" applyFill="1" applyBorder="1" applyAlignment="1">
      <alignment horizontal="center" vertical="center"/>
      <protection/>
    </xf>
    <xf numFmtId="38" fontId="2" fillId="0" borderId="10" xfId="50" applyFont="1" applyFill="1" applyBorder="1" applyAlignment="1">
      <alignment vertical="center"/>
    </xf>
    <xf numFmtId="38" fontId="2" fillId="0" borderId="10" xfId="62" applyNumberFormat="1" applyFont="1" applyFill="1" applyBorder="1" applyAlignment="1">
      <alignment vertical="center"/>
      <protection/>
    </xf>
    <xf numFmtId="176" fontId="7" fillId="33" borderId="127" xfId="67" applyNumberFormat="1" applyFont="1" applyFill="1" applyBorder="1" applyAlignment="1">
      <alignment horizontal="center" vertical="center"/>
      <protection/>
    </xf>
    <xf numFmtId="176" fontId="75" fillId="33" borderId="128" xfId="67" applyNumberFormat="1" applyFont="1" applyFill="1" applyBorder="1" applyAlignment="1">
      <alignment horizontal="center" vertical="center"/>
      <protection/>
    </xf>
    <xf numFmtId="176" fontId="75" fillId="33" borderId="129" xfId="67" applyNumberFormat="1" applyFont="1" applyFill="1" applyBorder="1" applyAlignment="1">
      <alignment horizontal="center" vertical="center"/>
      <protection/>
    </xf>
    <xf numFmtId="176" fontId="8" fillId="33" borderId="130" xfId="67" applyNumberFormat="1" applyFont="1" applyFill="1" applyBorder="1" applyAlignment="1">
      <alignment horizontal="center" vertical="center" shrinkToFit="1"/>
      <protection/>
    </xf>
    <xf numFmtId="176" fontId="76" fillId="33" borderId="131" xfId="67" applyNumberFormat="1" applyFont="1" applyFill="1" applyBorder="1" applyAlignment="1">
      <alignment horizontal="center" vertical="center" shrinkToFit="1"/>
      <protection/>
    </xf>
    <xf numFmtId="177" fontId="2" fillId="33" borderId="132" xfId="62" applyNumberFormat="1" applyFont="1" applyFill="1" applyBorder="1" applyAlignment="1">
      <alignment vertical="center"/>
      <protection/>
    </xf>
    <xf numFmtId="177" fontId="74" fillId="33" borderId="133" xfId="62" applyNumberFormat="1" applyFont="1" applyFill="1" applyBorder="1" applyAlignment="1">
      <alignment vertical="center"/>
      <protection/>
    </xf>
    <xf numFmtId="38" fontId="74" fillId="0" borderId="134" xfId="50" applyFont="1" applyFill="1" applyBorder="1" applyAlignment="1">
      <alignment vertical="center"/>
    </xf>
    <xf numFmtId="38" fontId="2" fillId="0" borderId="135" xfId="50" applyFont="1" applyFill="1" applyBorder="1" applyAlignment="1">
      <alignment vertical="center"/>
    </xf>
    <xf numFmtId="0" fontId="74" fillId="0" borderId="136" xfId="62" applyFont="1" applyFill="1" applyBorder="1" applyAlignment="1">
      <alignment vertical="center"/>
      <protection/>
    </xf>
    <xf numFmtId="183" fontId="0" fillId="0" borderId="133" xfId="0" applyNumberFormat="1" applyFont="1" applyFill="1" applyBorder="1" applyAlignment="1">
      <alignment vertical="center"/>
    </xf>
    <xf numFmtId="183" fontId="0" fillId="0" borderId="134" xfId="0" applyNumberFormat="1" applyFont="1" applyFill="1" applyBorder="1" applyAlignment="1">
      <alignment vertical="center"/>
    </xf>
    <xf numFmtId="38" fontId="74" fillId="0" borderId="136" xfId="50" applyFont="1" applyFill="1" applyBorder="1" applyAlignment="1">
      <alignment vertical="center"/>
    </xf>
    <xf numFmtId="38" fontId="2" fillId="0" borderId="137" xfId="50" applyFont="1" applyFill="1" applyBorder="1" applyAlignment="1">
      <alignment vertical="center"/>
    </xf>
    <xf numFmtId="0" fontId="2" fillId="0" borderId="138" xfId="62" applyFont="1" applyFill="1" applyBorder="1" applyAlignment="1">
      <alignment vertical="center"/>
      <protection/>
    </xf>
    <xf numFmtId="0" fontId="2" fillId="0" borderId="139" xfId="62" applyFont="1" applyFill="1" applyBorder="1" applyAlignment="1">
      <alignment vertical="center"/>
      <protection/>
    </xf>
    <xf numFmtId="0" fontId="2" fillId="0" borderId="134" xfId="62" applyFont="1" applyFill="1" applyBorder="1" applyAlignment="1">
      <alignment vertical="center"/>
      <protection/>
    </xf>
    <xf numFmtId="0" fontId="2" fillId="0" borderId="140" xfId="62" applyFont="1" applyFill="1" applyBorder="1" applyAlignment="1">
      <alignment vertical="center"/>
      <protection/>
    </xf>
    <xf numFmtId="176" fontId="7" fillId="33" borderId="16" xfId="67" applyNumberFormat="1" applyFont="1" applyFill="1" applyBorder="1" applyAlignment="1">
      <alignment horizontal="center" vertical="center"/>
      <protection/>
    </xf>
    <xf numFmtId="176" fontId="8" fillId="33" borderId="18" xfId="67" applyNumberFormat="1" applyFont="1" applyFill="1" applyBorder="1" applyAlignment="1">
      <alignment horizontal="center" vertical="center" shrinkToFit="1"/>
      <protection/>
    </xf>
    <xf numFmtId="177" fontId="8" fillId="33" borderId="22" xfId="62" applyNumberFormat="1" applyFont="1" applyFill="1" applyBorder="1" applyAlignment="1">
      <alignment horizontal="distributed" vertical="center"/>
      <protection/>
    </xf>
    <xf numFmtId="0" fontId="2" fillId="0" borderId="26" xfId="62" applyFont="1" applyFill="1" applyBorder="1" applyAlignment="1">
      <alignment vertical="center"/>
      <protection/>
    </xf>
    <xf numFmtId="38" fontId="2" fillId="0" borderId="26" xfId="50" applyFont="1" applyFill="1" applyBorder="1" applyAlignment="1">
      <alignment vertical="center"/>
    </xf>
    <xf numFmtId="38" fontId="2" fillId="0" borderId="16" xfId="50" applyFont="1" applyFill="1" applyBorder="1" applyAlignment="1">
      <alignment vertical="center"/>
    </xf>
    <xf numFmtId="38" fontId="2" fillId="0" borderId="25" xfId="62" applyNumberFormat="1" applyFont="1" applyFill="1" applyBorder="1" applyAlignment="1">
      <alignment vertical="center"/>
      <protection/>
    </xf>
    <xf numFmtId="38" fontId="2" fillId="0" borderId="11" xfId="50" applyFont="1" applyFill="1" applyBorder="1" applyAlignment="1">
      <alignment vertical="center"/>
    </xf>
    <xf numFmtId="3" fontId="2" fillId="0" borderId="10" xfId="62" applyNumberFormat="1" applyFont="1" applyFill="1" applyBorder="1" applyAlignment="1">
      <alignment vertical="center"/>
      <protection/>
    </xf>
    <xf numFmtId="0" fontId="0" fillId="36" borderId="17" xfId="0" applyFill="1" applyBorder="1" applyAlignment="1">
      <alignment horizontal="center" vertical="center" shrinkToFit="1"/>
    </xf>
    <xf numFmtId="0" fontId="0" fillId="36" borderId="14" xfId="0" applyFill="1" applyBorder="1" applyAlignment="1">
      <alignment horizontal="center" vertical="center"/>
    </xf>
    <xf numFmtId="0" fontId="0" fillId="36" borderId="141" xfId="0" applyFill="1" applyBorder="1" applyAlignment="1">
      <alignment horizontal="center" vertical="center"/>
    </xf>
    <xf numFmtId="0" fontId="0" fillId="36" borderId="125" xfId="0" applyFill="1" applyBorder="1" applyAlignment="1">
      <alignment horizontal="center" vertical="center"/>
    </xf>
    <xf numFmtId="0" fontId="0" fillId="37" borderId="125" xfId="0" applyFill="1" applyBorder="1" applyAlignment="1">
      <alignment horizontal="center" vertical="center"/>
    </xf>
    <xf numFmtId="0" fontId="0" fillId="0" borderId="86" xfId="0" applyFont="1" applyFill="1" applyBorder="1" applyAlignment="1">
      <alignment vertical="center"/>
    </xf>
    <xf numFmtId="0" fontId="0" fillId="0" borderId="85" xfId="0" applyFont="1" applyBorder="1" applyAlignment="1">
      <alignment vertical="center"/>
    </xf>
    <xf numFmtId="0" fontId="0" fillId="0" borderId="42" xfId="0" applyFont="1" applyBorder="1" applyAlignment="1">
      <alignment vertical="center"/>
    </xf>
    <xf numFmtId="0" fontId="0" fillId="0" borderId="46" xfId="0" applyFont="1" applyBorder="1" applyAlignment="1">
      <alignment vertical="center"/>
    </xf>
    <xf numFmtId="0" fontId="0" fillId="0" borderId="86" xfId="0" applyFont="1" applyBorder="1" applyAlignment="1">
      <alignment vertical="center"/>
    </xf>
    <xf numFmtId="0" fontId="70" fillId="37" borderId="117" xfId="0" applyFont="1" applyFill="1" applyBorder="1" applyAlignment="1">
      <alignment horizontal="center" vertical="center"/>
    </xf>
    <xf numFmtId="0" fontId="70" fillId="37" borderId="142" xfId="0" applyFont="1" applyFill="1" applyBorder="1" applyAlignment="1">
      <alignment horizontal="center" vertical="center"/>
    </xf>
    <xf numFmtId="0" fontId="70" fillId="37" borderId="143" xfId="0" applyFont="1" applyFill="1" applyBorder="1" applyAlignment="1">
      <alignment horizontal="center" vertical="center"/>
    </xf>
    <xf numFmtId="0" fontId="0" fillId="33" borderId="27" xfId="0" applyFont="1" applyFill="1" applyBorder="1" applyAlignment="1">
      <alignment horizontal="center" vertical="center" shrinkToFit="1"/>
    </xf>
    <xf numFmtId="0" fontId="0" fillId="33" borderId="10" xfId="0" applyFont="1" applyFill="1" applyBorder="1" applyAlignment="1">
      <alignment horizontal="center" vertical="center" shrinkToFit="1"/>
    </xf>
    <xf numFmtId="0" fontId="0" fillId="33" borderId="28" xfId="0" applyFont="1" applyFill="1" applyBorder="1" applyAlignment="1">
      <alignment horizontal="center" vertical="center" shrinkToFit="1"/>
    </xf>
    <xf numFmtId="0" fontId="0" fillId="33" borderId="27" xfId="0" applyFont="1" applyFill="1" applyBorder="1" applyAlignment="1">
      <alignment vertical="center"/>
    </xf>
    <xf numFmtId="0" fontId="0" fillId="36" borderId="117" xfId="0" applyFill="1" applyBorder="1" applyAlignment="1">
      <alignment horizontal="center" vertical="center"/>
    </xf>
    <xf numFmtId="0" fontId="0" fillId="36" borderId="142" xfId="0" applyFill="1" applyBorder="1" applyAlignment="1">
      <alignment horizontal="center" vertical="center"/>
    </xf>
    <xf numFmtId="0" fontId="0" fillId="33" borderId="27" xfId="0" applyFont="1" applyFill="1" applyBorder="1" applyAlignment="1">
      <alignment horizontal="center" vertical="center"/>
    </xf>
    <xf numFmtId="0" fontId="0" fillId="33" borderId="10" xfId="0" applyFont="1" applyFill="1" applyBorder="1" applyAlignment="1">
      <alignment horizontal="center" vertical="center"/>
    </xf>
    <xf numFmtId="176" fontId="0" fillId="0" borderId="24" xfId="0" applyNumberFormat="1" applyFont="1" applyFill="1" applyBorder="1" applyAlignment="1">
      <alignment vertical="center"/>
    </xf>
    <xf numFmtId="0" fontId="0" fillId="0" borderId="24" xfId="0" applyFill="1" applyBorder="1" applyAlignment="1">
      <alignment vertical="center"/>
    </xf>
    <xf numFmtId="0" fontId="0" fillId="35" borderId="17" xfId="0" applyFont="1" applyFill="1" applyBorder="1" applyAlignment="1">
      <alignment vertical="center"/>
    </xf>
    <xf numFmtId="0" fontId="0" fillId="35" borderId="14" xfId="0" applyFont="1" applyFill="1" applyBorder="1" applyAlignment="1">
      <alignment vertical="center"/>
    </xf>
    <xf numFmtId="0" fontId="0" fillId="0" borderId="73" xfId="0" applyFont="1" applyFill="1" applyBorder="1" applyAlignment="1">
      <alignment vertical="center"/>
    </xf>
    <xf numFmtId="0" fontId="0" fillId="0" borderId="60" xfId="0" applyFont="1" applyFill="1" applyBorder="1" applyAlignment="1">
      <alignment vertical="center"/>
    </xf>
    <xf numFmtId="0" fontId="0" fillId="0" borderId="11" xfId="0" applyFont="1" applyFill="1" applyBorder="1" applyAlignment="1">
      <alignment vertical="center"/>
    </xf>
    <xf numFmtId="0" fontId="0" fillId="0" borderId="28" xfId="0" applyFont="1" applyFill="1" applyBorder="1" applyAlignment="1">
      <alignment vertical="center"/>
    </xf>
    <xf numFmtId="0" fontId="0" fillId="0" borderId="144" xfId="0" applyFont="1" applyFill="1" applyBorder="1" applyAlignment="1">
      <alignment vertical="center"/>
    </xf>
    <xf numFmtId="0" fontId="0" fillId="0" borderId="145" xfId="0" applyFont="1" applyFill="1" applyBorder="1" applyAlignment="1">
      <alignment vertical="center"/>
    </xf>
    <xf numFmtId="0" fontId="0" fillId="0" borderId="58" xfId="0" applyFont="1" applyFill="1" applyBorder="1" applyAlignment="1">
      <alignment vertical="center"/>
    </xf>
    <xf numFmtId="0" fontId="0" fillId="0" borderId="59" xfId="0" applyFont="1" applyFill="1" applyBorder="1" applyAlignment="1">
      <alignment vertical="center"/>
    </xf>
    <xf numFmtId="0" fontId="0" fillId="0" borderId="70" xfId="0" applyFont="1" applyFill="1" applyBorder="1" applyAlignment="1">
      <alignment vertical="center"/>
    </xf>
    <xf numFmtId="176" fontId="0" fillId="0" borderId="60" xfId="0" applyNumberFormat="1" applyFont="1" applyFill="1" applyBorder="1" applyAlignment="1">
      <alignment vertical="center"/>
    </xf>
    <xf numFmtId="176" fontId="0" fillId="0" borderId="27" xfId="0" applyNumberFormat="1" applyFont="1" applyFill="1" applyBorder="1" applyAlignment="1">
      <alignment vertical="center"/>
    </xf>
    <xf numFmtId="176" fontId="0" fillId="0" borderId="10" xfId="0" applyNumberFormat="1" applyFont="1" applyFill="1" applyBorder="1" applyAlignment="1">
      <alignment vertical="center"/>
    </xf>
    <xf numFmtId="176" fontId="0" fillId="0" borderId="11" xfId="0" applyNumberFormat="1" applyFont="1" applyFill="1" applyBorder="1" applyAlignment="1">
      <alignment vertical="center"/>
    </xf>
    <xf numFmtId="176" fontId="0" fillId="0" borderId="28" xfId="0" applyNumberFormat="1" applyFont="1" applyFill="1" applyBorder="1" applyAlignment="1">
      <alignment vertical="center"/>
    </xf>
    <xf numFmtId="176" fontId="0" fillId="0" borderId="25" xfId="0" applyNumberFormat="1" applyFont="1" applyFill="1" applyBorder="1" applyAlignment="1">
      <alignment vertical="center"/>
    </xf>
    <xf numFmtId="176" fontId="0" fillId="0" borderId="144" xfId="0" applyNumberFormat="1" applyFont="1" applyFill="1" applyBorder="1" applyAlignment="1">
      <alignment vertical="center"/>
    </xf>
    <xf numFmtId="176" fontId="0" fillId="0" borderId="145" xfId="0" applyNumberFormat="1" applyFont="1" applyFill="1" applyBorder="1" applyAlignment="1">
      <alignment vertical="center"/>
    </xf>
    <xf numFmtId="0" fontId="0" fillId="0" borderId="100" xfId="0" applyFont="1" applyFill="1" applyBorder="1" applyAlignment="1">
      <alignment vertical="center"/>
    </xf>
    <xf numFmtId="0" fontId="0" fillId="0" borderId="101" xfId="0" applyFont="1" applyFill="1" applyBorder="1" applyAlignment="1">
      <alignment vertical="center"/>
    </xf>
    <xf numFmtId="0" fontId="0" fillId="0" borderId="146" xfId="0" applyFont="1" applyFill="1" applyBorder="1" applyAlignment="1">
      <alignment vertical="center"/>
    </xf>
    <xf numFmtId="0" fontId="0" fillId="37" borderId="147" xfId="0" applyFill="1" applyBorder="1" applyAlignment="1">
      <alignment horizontal="center" vertical="center"/>
    </xf>
    <xf numFmtId="0" fontId="0" fillId="33" borderId="24" xfId="0" applyFont="1" applyFill="1" applyBorder="1" applyAlignment="1">
      <alignment horizontal="center" vertical="center" shrinkToFit="1"/>
    </xf>
    <xf numFmtId="38" fontId="0" fillId="35" borderId="37" xfId="0" applyNumberFormat="1" applyFont="1" applyFill="1" applyBorder="1" applyAlignment="1">
      <alignment horizontal="right" vertical="center"/>
    </xf>
    <xf numFmtId="38" fontId="0" fillId="35" borderId="36" xfId="0" applyNumberFormat="1" applyFont="1" applyFill="1" applyBorder="1" applyAlignment="1">
      <alignment vertical="center"/>
    </xf>
    <xf numFmtId="38" fontId="0" fillId="35" borderId="54" xfId="0" applyNumberFormat="1" applyFont="1" applyFill="1" applyBorder="1" applyAlignment="1">
      <alignment vertical="center"/>
    </xf>
    <xf numFmtId="38" fontId="0" fillId="35" borderId="37" xfId="0" applyNumberFormat="1" applyFont="1" applyFill="1" applyBorder="1" applyAlignment="1">
      <alignment vertical="center"/>
    </xf>
    <xf numFmtId="38" fontId="0" fillId="35" borderId="13" xfId="0" applyNumberFormat="1" applyFont="1" applyFill="1" applyBorder="1" applyAlignment="1">
      <alignment vertical="center"/>
    </xf>
    <xf numFmtId="0" fontId="0" fillId="0" borderId="39" xfId="0" applyFont="1" applyFill="1" applyBorder="1" applyAlignment="1">
      <alignment horizontal="right" vertical="center"/>
    </xf>
    <xf numFmtId="0" fontId="0" fillId="0" borderId="38" xfId="0" applyFont="1" applyFill="1" applyBorder="1" applyAlignment="1">
      <alignment vertical="center"/>
    </xf>
    <xf numFmtId="0" fontId="0" fillId="0" borderId="22" xfId="0" applyFont="1" applyFill="1" applyBorder="1" applyAlignment="1">
      <alignment vertical="center"/>
    </xf>
    <xf numFmtId="0" fontId="0" fillId="0" borderId="75" xfId="0" applyFont="1" applyFill="1" applyBorder="1" applyAlignment="1">
      <alignment vertical="center"/>
    </xf>
    <xf numFmtId="0" fontId="0" fillId="0" borderId="148" xfId="0" applyFont="1" applyFill="1" applyBorder="1" applyAlignment="1">
      <alignment vertical="center"/>
    </xf>
    <xf numFmtId="0" fontId="0" fillId="0" borderId="41" xfId="0" applyFont="1" applyFill="1" applyBorder="1" applyAlignment="1">
      <alignment vertical="center"/>
    </xf>
    <xf numFmtId="0" fontId="0" fillId="0" borderId="74" xfId="0" applyFont="1" applyFill="1" applyBorder="1" applyAlignment="1">
      <alignment vertical="center"/>
    </xf>
    <xf numFmtId="0" fontId="0" fillId="0" borderId="123" xfId="0" applyFont="1" applyFill="1" applyBorder="1" applyAlignment="1">
      <alignment vertical="center"/>
    </xf>
    <xf numFmtId="0" fontId="0" fillId="0" borderId="52" xfId="0" applyFont="1" applyFill="1" applyBorder="1" applyAlignment="1">
      <alignment vertical="center"/>
    </xf>
    <xf numFmtId="0" fontId="0" fillId="0" borderId="16" xfId="0" applyFont="1" applyFill="1" applyBorder="1" applyAlignment="1">
      <alignment vertical="center"/>
    </xf>
    <xf numFmtId="0" fontId="0" fillId="0" borderId="11" xfId="0" applyFont="1" applyFill="1" applyBorder="1" applyAlignment="1">
      <alignment vertical="center"/>
    </xf>
    <xf numFmtId="0" fontId="0" fillId="0" borderId="53" xfId="0" applyFont="1" applyFill="1" applyBorder="1" applyAlignment="1">
      <alignment vertical="center"/>
    </xf>
    <xf numFmtId="0" fontId="0" fillId="0" borderId="86" xfId="0" applyFont="1" applyFill="1" applyBorder="1" applyAlignment="1">
      <alignment horizontal="right" vertical="center"/>
    </xf>
    <xf numFmtId="3" fontId="2" fillId="0" borderId="149" xfId="66" applyNumberFormat="1" applyFont="1" applyFill="1" applyBorder="1">
      <alignment/>
      <protection/>
    </xf>
    <xf numFmtId="3" fontId="2" fillId="0" borderId="135" xfId="66" applyNumberFormat="1" applyFont="1" applyFill="1" applyBorder="1">
      <alignment/>
      <protection/>
    </xf>
    <xf numFmtId="189" fontId="2" fillId="0" borderId="149" xfId="66" applyNumberFormat="1" applyFont="1" applyFill="1" applyBorder="1">
      <alignment/>
      <protection/>
    </xf>
    <xf numFmtId="189" fontId="2" fillId="0" borderId="150" xfId="66" applyNumberFormat="1" applyFont="1" applyFill="1" applyBorder="1">
      <alignment/>
      <protection/>
    </xf>
    <xf numFmtId="183" fontId="0" fillId="0" borderId="22" xfId="0" applyNumberFormat="1" applyFont="1" applyFill="1" applyBorder="1" applyAlignment="1">
      <alignment vertical="center"/>
    </xf>
    <xf numFmtId="183" fontId="0" fillId="0" borderId="20" xfId="0" applyNumberFormat="1" applyFont="1" applyFill="1" applyBorder="1" applyAlignment="1">
      <alignment vertical="center"/>
    </xf>
    <xf numFmtId="183" fontId="0" fillId="0" borderId="26" xfId="0" applyNumberFormat="1" applyFont="1" applyFill="1" applyBorder="1" applyAlignment="1">
      <alignment vertical="center"/>
    </xf>
    <xf numFmtId="38" fontId="2" fillId="0" borderId="14" xfId="50" applyFont="1" applyFill="1" applyBorder="1" applyAlignment="1">
      <alignment vertical="center"/>
    </xf>
    <xf numFmtId="38" fontId="2" fillId="0" borderId="24" xfId="62" applyNumberFormat="1" applyFont="1" applyFill="1" applyBorder="1" applyAlignment="1">
      <alignment vertical="center"/>
      <protection/>
    </xf>
    <xf numFmtId="0" fontId="2" fillId="0" borderId="135" xfId="62" applyFont="1" applyFill="1" applyBorder="1" applyAlignment="1">
      <alignment vertical="center"/>
      <protection/>
    </xf>
    <xf numFmtId="3" fontId="2" fillId="0" borderId="24" xfId="62" applyNumberFormat="1" applyFont="1" applyFill="1" applyBorder="1" applyAlignment="1">
      <alignment vertical="center"/>
      <protection/>
    </xf>
    <xf numFmtId="3" fontId="2" fillId="0" borderId="135" xfId="62" applyNumberFormat="1" applyFont="1" applyFill="1" applyBorder="1" applyAlignment="1">
      <alignment vertical="center"/>
      <protection/>
    </xf>
    <xf numFmtId="196" fontId="71" fillId="0" borderId="0" xfId="50" applyNumberFormat="1" applyFont="1" applyAlignment="1">
      <alignment vertical="center"/>
    </xf>
    <xf numFmtId="0" fontId="0" fillId="0" borderId="23" xfId="0" applyFont="1" applyFill="1" applyBorder="1" applyAlignment="1">
      <alignment horizontal="right" vertical="center"/>
    </xf>
    <xf numFmtId="0" fontId="0" fillId="0" borderId="46" xfId="0" applyFont="1" applyFill="1" applyBorder="1" applyAlignment="1">
      <alignment horizontal="right" vertical="center"/>
    </xf>
    <xf numFmtId="176" fontId="7" fillId="33" borderId="151" xfId="67" applyNumberFormat="1" applyFont="1" applyFill="1" applyBorder="1" applyAlignment="1">
      <alignment horizontal="center" vertical="center"/>
      <protection/>
    </xf>
    <xf numFmtId="176" fontId="75" fillId="33" borderId="152" xfId="67" applyNumberFormat="1" applyFont="1" applyFill="1" applyBorder="1" applyAlignment="1">
      <alignment horizontal="center" vertical="center"/>
      <protection/>
    </xf>
    <xf numFmtId="176" fontId="75" fillId="33" borderId="153" xfId="67" applyNumberFormat="1" applyFont="1" applyFill="1" applyBorder="1" applyAlignment="1">
      <alignment horizontal="center" vertical="center"/>
      <protection/>
    </xf>
    <xf numFmtId="176" fontId="8" fillId="33" borderId="135" xfId="67" applyNumberFormat="1" applyFont="1" applyFill="1" applyBorder="1" applyAlignment="1">
      <alignment horizontal="center" vertical="center" shrinkToFit="1"/>
      <protection/>
    </xf>
    <xf numFmtId="176" fontId="8" fillId="33" borderId="10" xfId="67" applyNumberFormat="1" applyFont="1" applyFill="1" applyBorder="1" applyAlignment="1">
      <alignment horizontal="center" vertical="center" shrinkToFit="1"/>
      <protection/>
    </xf>
    <xf numFmtId="176" fontId="8" fillId="33" borderId="134" xfId="67" applyNumberFormat="1" applyFont="1" applyFill="1" applyBorder="1" applyAlignment="1">
      <alignment horizontal="center" vertical="center" shrinkToFit="1"/>
      <protection/>
    </xf>
    <xf numFmtId="177" fontId="2" fillId="33" borderId="135" xfId="62" applyNumberFormat="1" applyFont="1" applyFill="1" applyBorder="1" applyAlignment="1">
      <alignment vertical="center"/>
      <protection/>
    </xf>
    <xf numFmtId="177" fontId="2" fillId="33" borderId="10" xfId="62" applyNumberFormat="1" applyFont="1" applyFill="1" applyBorder="1" applyAlignment="1">
      <alignment vertical="center"/>
      <protection/>
    </xf>
    <xf numFmtId="177" fontId="2" fillId="33" borderId="134" xfId="62" applyNumberFormat="1" applyFont="1" applyFill="1" applyBorder="1" applyAlignment="1">
      <alignment vertical="center"/>
      <protection/>
    </xf>
    <xf numFmtId="0" fontId="0" fillId="0" borderId="105" xfId="0" applyFont="1" applyFill="1" applyBorder="1" applyAlignment="1">
      <alignment horizontal="right" vertical="center"/>
    </xf>
    <xf numFmtId="0" fontId="0" fillId="0" borderId="103" xfId="0" applyFont="1" applyFill="1" applyBorder="1" applyAlignment="1">
      <alignment horizontal="right" vertical="center"/>
    </xf>
    <xf numFmtId="0" fontId="0" fillId="0" borderId="50" xfId="0" applyFont="1" applyFill="1" applyBorder="1" applyAlignment="1">
      <alignment vertical="center"/>
    </xf>
    <xf numFmtId="0" fontId="0" fillId="0" borderId="18" xfId="0" applyFont="1" applyFill="1" applyBorder="1" applyAlignment="1">
      <alignment vertical="center"/>
    </xf>
    <xf numFmtId="0" fontId="0" fillId="0" borderId="19" xfId="0" applyFont="1" applyFill="1" applyBorder="1" applyAlignment="1">
      <alignment vertical="center"/>
    </xf>
    <xf numFmtId="0" fontId="0" fillId="0" borderId="51" xfId="0" applyFont="1" applyFill="1" applyBorder="1" applyAlignment="1">
      <alignment vertical="center"/>
    </xf>
    <xf numFmtId="0" fontId="5" fillId="0" borderId="0" xfId="0" applyFont="1" applyFill="1" applyAlignment="1">
      <alignment vertical="center"/>
    </xf>
    <xf numFmtId="38" fontId="72" fillId="0" borderId="0" xfId="50" applyFont="1" applyFill="1" applyAlignment="1">
      <alignment horizontal="center" vertical="center"/>
    </xf>
    <xf numFmtId="38" fontId="71" fillId="0" borderId="0" xfId="50" applyFont="1" applyFill="1" applyAlignment="1">
      <alignment horizontal="center" vertical="center"/>
    </xf>
    <xf numFmtId="0" fontId="0" fillId="0" borderId="0" xfId="64" applyFont="1" applyFill="1">
      <alignment vertical="center"/>
      <protection/>
    </xf>
    <xf numFmtId="184" fontId="0" fillId="0" borderId="0" xfId="63" applyNumberFormat="1" applyFont="1">
      <alignment vertical="center"/>
      <protection/>
    </xf>
    <xf numFmtId="38" fontId="5" fillId="0" borderId="0" xfId="0" applyNumberFormat="1" applyFont="1" applyAlignment="1">
      <alignment vertical="center"/>
    </xf>
    <xf numFmtId="38" fontId="74" fillId="0" borderId="26" xfId="50" applyFont="1" applyBorder="1" applyAlignment="1">
      <alignment vertical="center"/>
    </xf>
    <xf numFmtId="176" fontId="75" fillId="33" borderId="127" xfId="67" applyNumberFormat="1" applyFont="1" applyFill="1" applyBorder="1" applyAlignment="1">
      <alignment horizontal="center" vertical="center"/>
      <protection/>
    </xf>
    <xf numFmtId="176" fontId="74" fillId="33" borderId="130" xfId="67" applyNumberFormat="1" applyFont="1" applyFill="1" applyBorder="1" applyAlignment="1">
      <alignment horizontal="center" vertical="center" shrinkToFit="1"/>
      <protection/>
    </xf>
    <xf numFmtId="176" fontId="74" fillId="33" borderId="131" xfId="67" applyNumberFormat="1" applyFont="1" applyFill="1" applyBorder="1" applyAlignment="1">
      <alignment horizontal="center" vertical="center" shrinkToFit="1"/>
      <protection/>
    </xf>
    <xf numFmtId="177" fontId="74" fillId="33" borderId="132" xfId="62" applyNumberFormat="1" applyFont="1" applyFill="1" applyBorder="1" applyAlignment="1">
      <alignment vertical="center"/>
      <protection/>
    </xf>
    <xf numFmtId="188" fontId="74" fillId="0" borderId="154" xfId="50" applyNumberFormat="1" applyFont="1" applyBorder="1" applyAlignment="1">
      <alignment vertical="center"/>
    </xf>
    <xf numFmtId="188" fontId="74" fillId="0" borderId="134" xfId="50" applyNumberFormat="1" applyFont="1" applyBorder="1" applyAlignment="1">
      <alignment vertical="center"/>
    </xf>
    <xf numFmtId="38" fontId="74" fillId="0" borderId="154" xfId="50" applyFont="1" applyBorder="1" applyAlignment="1">
      <alignment vertical="center"/>
    </xf>
    <xf numFmtId="38" fontId="74" fillId="0" borderId="134" xfId="50" applyFont="1" applyBorder="1" applyAlignment="1">
      <alignment vertical="center"/>
    </xf>
    <xf numFmtId="188" fontId="74" fillId="0" borderId="154" xfId="50" applyNumberFormat="1" applyFont="1" applyFill="1" applyBorder="1" applyAlignment="1">
      <alignment vertical="center"/>
    </xf>
    <xf numFmtId="188" fontId="74" fillId="0" borderId="134" xfId="50" applyNumberFormat="1" applyFont="1" applyFill="1" applyBorder="1" applyAlignment="1">
      <alignment vertical="center"/>
    </xf>
    <xf numFmtId="188" fontId="74" fillId="0" borderId="135" xfId="50" applyNumberFormat="1" applyFont="1" applyFill="1" applyBorder="1" applyAlignment="1">
      <alignment vertical="center"/>
    </xf>
    <xf numFmtId="0" fontId="5" fillId="0" borderId="19" xfId="0" applyFont="1" applyFill="1" applyBorder="1" applyAlignment="1">
      <alignment vertical="center" wrapText="1"/>
    </xf>
    <xf numFmtId="0" fontId="5" fillId="0" borderId="23" xfId="0" applyFont="1" applyFill="1" applyBorder="1" applyAlignment="1">
      <alignment vertical="center" wrapText="1"/>
    </xf>
    <xf numFmtId="0" fontId="71" fillId="0" borderId="0" xfId="0" applyFont="1" applyFill="1" applyAlignment="1">
      <alignment vertical="center"/>
    </xf>
    <xf numFmtId="0" fontId="2" fillId="0" borderId="14" xfId="62" applyFont="1" applyFill="1" applyBorder="1" applyAlignment="1">
      <alignment vertical="center"/>
      <protection/>
    </xf>
    <xf numFmtId="183" fontId="0" fillId="0" borderId="24" xfId="0" applyNumberFormat="1" applyFont="1" applyFill="1" applyBorder="1" applyAlignment="1">
      <alignment vertical="center"/>
    </xf>
    <xf numFmtId="0" fontId="2" fillId="0" borderId="137" xfId="62" applyFont="1" applyFill="1" applyBorder="1" applyAlignment="1">
      <alignment vertical="center"/>
      <protection/>
    </xf>
    <xf numFmtId="183" fontId="0" fillId="0" borderId="132" xfId="0" applyNumberFormat="1" applyFont="1" applyFill="1" applyBorder="1" applyAlignment="1">
      <alignment vertical="center"/>
    </xf>
    <xf numFmtId="183" fontId="0" fillId="0" borderId="135" xfId="0" applyNumberFormat="1" applyFont="1" applyFill="1" applyBorder="1" applyAlignment="1">
      <alignment vertical="center"/>
    </xf>
    <xf numFmtId="38" fontId="0" fillId="0" borderId="57" xfId="0" applyNumberFormat="1" applyFont="1" applyFill="1" applyBorder="1" applyAlignment="1">
      <alignment vertical="center"/>
    </xf>
    <xf numFmtId="176" fontId="70" fillId="37" borderId="10" xfId="0" applyNumberFormat="1" applyFont="1" applyFill="1" applyBorder="1" applyAlignment="1">
      <alignment horizontal="center" vertical="center" shrinkToFit="1"/>
    </xf>
    <xf numFmtId="176" fontId="70" fillId="37" borderId="10" xfId="0" applyNumberFormat="1" applyFont="1" applyFill="1" applyBorder="1" applyAlignment="1">
      <alignment vertical="center" shrinkToFit="1"/>
    </xf>
    <xf numFmtId="176" fontId="0" fillId="0" borderId="59" xfId="0" applyNumberFormat="1" applyFont="1" applyFill="1" applyBorder="1" applyAlignment="1">
      <alignment vertical="center"/>
    </xf>
    <xf numFmtId="176" fontId="0" fillId="0" borderId="10" xfId="0" applyNumberFormat="1" applyFont="1" applyFill="1" applyBorder="1" applyAlignment="1">
      <alignment vertical="center"/>
    </xf>
    <xf numFmtId="176" fontId="70" fillId="37" borderId="117" xfId="0" applyNumberFormat="1" applyFont="1" applyFill="1" applyBorder="1" applyAlignment="1">
      <alignment horizontal="center" vertical="center"/>
    </xf>
    <xf numFmtId="176" fontId="70" fillId="37" borderId="142" xfId="0" applyNumberFormat="1" applyFont="1" applyFill="1" applyBorder="1" applyAlignment="1">
      <alignment horizontal="center" vertical="center"/>
    </xf>
    <xf numFmtId="176" fontId="70" fillId="37" borderId="143" xfId="0" applyNumberFormat="1" applyFont="1" applyFill="1" applyBorder="1" applyAlignment="1">
      <alignment horizontal="center" vertical="center"/>
    </xf>
    <xf numFmtId="176" fontId="70" fillId="37" borderId="27" xfId="0" applyNumberFormat="1" applyFont="1" applyFill="1" applyBorder="1" applyAlignment="1">
      <alignment horizontal="center" vertical="center" shrinkToFit="1"/>
    </xf>
    <xf numFmtId="176" fontId="70" fillId="37" borderId="28" xfId="0" applyNumberFormat="1" applyFont="1" applyFill="1" applyBorder="1" applyAlignment="1">
      <alignment horizontal="center" vertical="center" shrinkToFit="1"/>
    </xf>
    <xf numFmtId="176" fontId="70" fillId="37" borderId="27" xfId="0" applyNumberFormat="1" applyFont="1" applyFill="1" applyBorder="1" applyAlignment="1">
      <alignment vertical="center" shrinkToFit="1"/>
    </xf>
    <xf numFmtId="176" fontId="70" fillId="37" borderId="28" xfId="0" applyNumberFormat="1" applyFont="1" applyFill="1" applyBorder="1" applyAlignment="1">
      <alignment vertical="center" shrinkToFit="1"/>
    </xf>
    <xf numFmtId="176" fontId="0" fillId="0" borderId="58" xfId="0" applyNumberFormat="1" applyFont="1" applyFill="1" applyBorder="1" applyAlignment="1">
      <alignment vertical="center"/>
    </xf>
    <xf numFmtId="176" fontId="0" fillId="0" borderId="60" xfId="0" applyNumberFormat="1" applyFont="1" applyFill="1" applyBorder="1" applyAlignment="1">
      <alignment vertical="center"/>
    </xf>
    <xf numFmtId="176" fontId="0" fillId="0" borderId="27" xfId="0" applyNumberFormat="1" applyFont="1" applyFill="1" applyBorder="1" applyAlignment="1">
      <alignment vertical="center"/>
    </xf>
    <xf numFmtId="176" fontId="0" fillId="0" borderId="28" xfId="0" applyNumberFormat="1" applyFont="1" applyFill="1" applyBorder="1" applyAlignment="1">
      <alignment vertical="center"/>
    </xf>
    <xf numFmtId="176" fontId="0" fillId="0" borderId="55" xfId="0" applyNumberFormat="1" applyFont="1" applyFill="1" applyBorder="1" applyAlignment="1">
      <alignment vertical="center"/>
    </xf>
    <xf numFmtId="176" fontId="0" fillId="0" borderId="56" xfId="0" applyNumberFormat="1" applyFont="1" applyFill="1" applyBorder="1" applyAlignment="1">
      <alignment vertical="center"/>
    </xf>
    <xf numFmtId="176" fontId="0" fillId="0" borderId="57" xfId="0" applyNumberFormat="1" applyFont="1" applyFill="1" applyBorder="1" applyAlignment="1">
      <alignment vertical="center"/>
    </xf>
    <xf numFmtId="38" fontId="74" fillId="0" borderId="25" xfId="50" applyFont="1" applyFill="1" applyBorder="1" applyAlignment="1">
      <alignment horizontal="right" vertical="center"/>
    </xf>
    <xf numFmtId="38" fontId="74" fillId="0" borderId="26" xfId="50" applyFont="1" applyFill="1" applyBorder="1" applyAlignment="1">
      <alignment horizontal="right" vertical="center"/>
    </xf>
    <xf numFmtId="38" fontId="74" fillId="0" borderId="15" xfId="50" applyFont="1" applyFill="1" applyBorder="1" applyAlignment="1">
      <alignment/>
    </xf>
    <xf numFmtId="38" fontId="74" fillId="0" borderId="21" xfId="50" applyFont="1" applyFill="1" applyBorder="1" applyAlignment="1">
      <alignment/>
    </xf>
    <xf numFmtId="38" fontId="74" fillId="0" borderId="15" xfId="50" applyFont="1" applyFill="1" applyBorder="1" applyAlignment="1">
      <alignment horizontal="center" vertical="center"/>
    </xf>
    <xf numFmtId="38" fontId="74" fillId="0" borderId="21" xfId="50" applyFont="1" applyFill="1" applyBorder="1" applyAlignment="1">
      <alignment horizontal="center" vertical="center"/>
    </xf>
    <xf numFmtId="38" fontId="74" fillId="0" borderId="16" xfId="50" applyFont="1" applyFill="1" applyBorder="1" applyAlignment="1">
      <alignment vertical="center"/>
    </xf>
    <xf numFmtId="38" fontId="74" fillId="0" borderId="22" xfId="50" applyFont="1" applyFill="1" applyBorder="1" applyAlignment="1">
      <alignment vertical="center"/>
    </xf>
    <xf numFmtId="38" fontId="74" fillId="0" borderId="24" xfId="50" applyFont="1" applyFill="1" applyBorder="1" applyAlignment="1">
      <alignment vertical="center"/>
    </xf>
    <xf numFmtId="38" fontId="74" fillId="0" borderId="25" xfId="50" applyFont="1" applyFill="1" applyBorder="1" applyAlignment="1">
      <alignment vertical="center"/>
    </xf>
    <xf numFmtId="38" fontId="74" fillId="0" borderId="26" xfId="50" applyFont="1" applyFill="1" applyBorder="1" applyAlignment="1">
      <alignment vertical="center"/>
    </xf>
    <xf numFmtId="189" fontId="2" fillId="0" borderId="135" xfId="66" applyNumberFormat="1" applyFont="1" applyFill="1" applyBorder="1">
      <alignment/>
      <protection/>
    </xf>
    <xf numFmtId="3" fontId="2" fillId="0" borderId="155" xfId="66" applyNumberFormat="1" applyFont="1" applyFill="1" applyBorder="1">
      <alignment/>
      <protection/>
    </xf>
    <xf numFmtId="3" fontId="2" fillId="0" borderId="10" xfId="66" applyNumberFormat="1" applyFont="1" applyFill="1" applyBorder="1">
      <alignment/>
      <protection/>
    </xf>
    <xf numFmtId="3" fontId="2" fillId="0" borderId="26" xfId="66" applyNumberFormat="1" applyFont="1" applyFill="1" applyBorder="1">
      <alignment/>
      <protection/>
    </xf>
    <xf numFmtId="3" fontId="2" fillId="0" borderId="25" xfId="66" applyNumberFormat="1" applyFont="1" applyFill="1" applyBorder="1">
      <alignment/>
      <protection/>
    </xf>
    <xf numFmtId="38" fontId="2" fillId="0" borderId="156" xfId="50" applyFont="1" applyFill="1" applyBorder="1" applyAlignment="1">
      <alignment vertical="center"/>
    </xf>
    <xf numFmtId="38" fontId="2" fillId="0" borderId="154" xfId="62" applyNumberFormat="1" applyFont="1" applyFill="1" applyBorder="1" applyAlignment="1">
      <alignment vertical="center"/>
      <protection/>
    </xf>
    <xf numFmtId="38" fontId="2" fillId="0" borderId="134" xfId="62" applyNumberFormat="1" applyFont="1" applyFill="1" applyBorder="1" applyAlignment="1">
      <alignment vertical="center"/>
      <protection/>
    </xf>
    <xf numFmtId="38" fontId="2" fillId="0" borderId="154" xfId="50" applyFont="1" applyFill="1" applyBorder="1" applyAlignment="1">
      <alignment vertical="center"/>
    </xf>
    <xf numFmtId="38" fontId="2" fillId="0" borderId="134" xfId="50" applyFont="1" applyFill="1" applyBorder="1" applyAlignment="1">
      <alignment vertical="center"/>
    </xf>
    <xf numFmtId="38" fontId="2" fillId="0" borderId="135" xfId="62" applyNumberFormat="1" applyFont="1" applyFill="1" applyBorder="1" applyAlignment="1">
      <alignment vertical="center"/>
      <protection/>
    </xf>
    <xf numFmtId="38" fontId="74" fillId="0" borderId="15" xfId="50" applyFont="1" applyFill="1" applyBorder="1" applyAlignment="1">
      <alignment vertical="center"/>
    </xf>
    <xf numFmtId="38" fontId="74" fillId="0" borderId="0" xfId="50" applyFont="1" applyFill="1" applyAlignment="1">
      <alignment vertical="center"/>
    </xf>
    <xf numFmtId="38" fontId="74" fillId="0" borderId="135" xfId="50" applyFont="1" applyFill="1" applyBorder="1" applyAlignment="1">
      <alignment vertical="center"/>
    </xf>
    <xf numFmtId="38" fontId="74" fillId="0" borderId="0" xfId="50" applyFont="1" applyFill="1" applyBorder="1" applyAlignment="1">
      <alignment horizontal="center" vertical="center"/>
    </xf>
    <xf numFmtId="38" fontId="74" fillId="0" borderId="157" xfId="50" applyFont="1" applyFill="1" applyBorder="1" applyAlignment="1">
      <alignment vertical="center"/>
    </xf>
    <xf numFmtId="38" fontId="74" fillId="0" borderId="158" xfId="50" applyFont="1" applyFill="1" applyBorder="1" applyAlignment="1">
      <alignment vertical="center"/>
    </xf>
    <xf numFmtId="188" fontId="74" fillId="0" borderId="15" xfId="50" applyNumberFormat="1" applyFont="1" applyFill="1" applyBorder="1" applyAlignment="1">
      <alignment vertical="center"/>
    </xf>
    <xf numFmtId="188" fontId="74" fillId="0" borderId="159" xfId="50" applyNumberFormat="1" applyFont="1" applyFill="1" applyBorder="1" applyAlignment="1">
      <alignment vertical="center"/>
    </xf>
    <xf numFmtId="188" fontId="74" fillId="0" borderId="160" xfId="50" applyNumberFormat="1" applyFont="1" applyFill="1" applyBorder="1" applyAlignment="1">
      <alignment vertical="center"/>
    </xf>
    <xf numFmtId="188" fontId="74" fillId="0" borderId="156" xfId="50" applyNumberFormat="1" applyFont="1" applyFill="1" applyBorder="1" applyAlignment="1">
      <alignment vertical="center"/>
    </xf>
    <xf numFmtId="188" fontId="74" fillId="0" borderId="23" xfId="50" applyNumberFormat="1" applyFont="1" applyFill="1" applyBorder="1" applyAlignment="1">
      <alignment vertical="center"/>
    </xf>
    <xf numFmtId="188" fontId="74" fillId="0" borderId="20" xfId="50" applyNumberFormat="1" applyFont="1" applyFill="1" applyBorder="1" applyAlignment="1">
      <alignment vertical="center"/>
    </xf>
    <xf numFmtId="188" fontId="74" fillId="0" borderId="19" xfId="50" applyNumberFormat="1" applyFont="1" applyFill="1" applyBorder="1" applyAlignment="1">
      <alignment vertical="center"/>
    </xf>
    <xf numFmtId="188" fontId="74" fillId="0" borderId="17" xfId="50" applyNumberFormat="1" applyFont="1" applyFill="1" applyBorder="1" applyAlignment="1">
      <alignment vertical="center"/>
    </xf>
    <xf numFmtId="188" fontId="74" fillId="0" borderId="140" xfId="50" applyNumberFormat="1" applyFont="1" applyFill="1" applyBorder="1" applyAlignment="1">
      <alignment vertical="center"/>
    </xf>
    <xf numFmtId="188" fontId="74" fillId="0" borderId="138" xfId="50" applyNumberFormat="1" applyFont="1" applyFill="1" applyBorder="1" applyAlignment="1">
      <alignment vertical="center"/>
    </xf>
    <xf numFmtId="188" fontId="74" fillId="0" borderId="139" xfId="50" applyNumberFormat="1" applyFont="1" applyFill="1" applyBorder="1" applyAlignment="1">
      <alignment vertical="center"/>
    </xf>
    <xf numFmtId="176" fontId="0" fillId="0" borderId="24" xfId="0" applyNumberFormat="1" applyFont="1" applyFill="1" applyBorder="1" applyAlignment="1">
      <alignment vertical="center"/>
    </xf>
    <xf numFmtId="0" fontId="0" fillId="0" borderId="24" xfId="0" applyFont="1" applyFill="1" applyBorder="1" applyAlignment="1">
      <alignment vertical="center"/>
    </xf>
    <xf numFmtId="0" fontId="0" fillId="0" borderId="55" xfId="0" applyFont="1" applyFill="1" applyBorder="1" applyAlignment="1">
      <alignment vertical="center"/>
    </xf>
    <xf numFmtId="0" fontId="0" fillId="0" borderId="56" xfId="0" applyFont="1" applyFill="1" applyBorder="1" applyAlignment="1">
      <alignment vertical="center"/>
    </xf>
    <xf numFmtId="0" fontId="0" fillId="0" borderId="99" xfId="0" applyFont="1" applyFill="1" applyBorder="1" applyAlignment="1">
      <alignment vertical="center"/>
    </xf>
    <xf numFmtId="195" fontId="0" fillId="0" borderId="10" xfId="0" applyNumberFormat="1" applyFont="1" applyFill="1" applyBorder="1" applyAlignment="1">
      <alignment vertical="center"/>
    </xf>
    <xf numFmtId="0" fontId="70" fillId="0" borderId="23" xfId="0" applyFont="1" applyFill="1" applyBorder="1" applyAlignment="1">
      <alignment vertical="center"/>
    </xf>
    <xf numFmtId="0" fontId="5" fillId="0" borderId="0" xfId="0" applyFont="1" applyAlignment="1">
      <alignment horizontal="center" vertical="center"/>
    </xf>
    <xf numFmtId="38" fontId="2" fillId="0" borderId="10" xfId="48" applyFont="1" applyBorder="1" applyAlignment="1">
      <alignment horizontal="center" vertical="center"/>
    </xf>
    <xf numFmtId="38" fontId="2" fillId="0" borderId="10" xfId="48" applyFont="1" applyFill="1" applyBorder="1" applyAlignment="1">
      <alignment horizontal="center" vertical="center"/>
    </xf>
    <xf numFmtId="0" fontId="5" fillId="0" borderId="0" xfId="0" applyFont="1" applyBorder="1" applyAlignment="1">
      <alignment horizontal="center" vertical="center"/>
    </xf>
    <xf numFmtId="0" fontId="5" fillId="0" borderId="0" xfId="0" applyFont="1" applyFill="1" applyAlignment="1">
      <alignment horizontal="center" vertical="center"/>
    </xf>
    <xf numFmtId="3" fontId="2" fillId="0" borderId="134" xfId="66" applyNumberFormat="1" applyFont="1" applyFill="1" applyBorder="1">
      <alignment/>
      <protection/>
    </xf>
    <xf numFmtId="0" fontId="0" fillId="0" borderId="26" xfId="0" applyFont="1" applyBorder="1" applyAlignment="1">
      <alignment vertical="center"/>
    </xf>
    <xf numFmtId="0" fontId="0" fillId="0" borderId="22" xfId="0" applyFont="1" applyBorder="1" applyAlignment="1">
      <alignment vertical="center"/>
    </xf>
    <xf numFmtId="0" fontId="0" fillId="0" borderId="0" xfId="0" applyFont="1" applyAlignment="1">
      <alignment vertical="center"/>
    </xf>
    <xf numFmtId="0" fontId="17" fillId="0" borderId="0" xfId="0" applyFont="1" applyAlignment="1">
      <alignment vertical="center"/>
    </xf>
    <xf numFmtId="0" fontId="17" fillId="0" borderId="0" xfId="0" applyFont="1" applyFill="1" applyBorder="1" applyAlignment="1">
      <alignment horizontal="center" vertical="center"/>
    </xf>
    <xf numFmtId="0" fontId="17" fillId="0" borderId="0" xfId="0" applyFont="1" applyBorder="1" applyAlignment="1">
      <alignment vertical="center"/>
    </xf>
    <xf numFmtId="0" fontId="0" fillId="0" borderId="0" xfId="0" applyFont="1" applyAlignment="1">
      <alignment horizontal="right" vertical="center"/>
    </xf>
    <xf numFmtId="0" fontId="17" fillId="0" borderId="0" xfId="0" applyFont="1" applyAlignment="1">
      <alignment vertical="center"/>
    </xf>
    <xf numFmtId="0" fontId="0" fillId="35" borderId="136" xfId="0" applyFill="1" applyBorder="1" applyAlignment="1">
      <alignment horizontal="center" vertical="center"/>
    </xf>
    <xf numFmtId="0" fontId="0" fillId="35" borderId="127" xfId="0" applyFill="1" applyBorder="1" applyAlignment="1">
      <alignment horizontal="center" vertical="center"/>
    </xf>
    <xf numFmtId="0" fontId="0" fillId="35" borderId="128" xfId="0" applyFill="1" applyBorder="1" applyAlignment="1">
      <alignment horizontal="center" vertical="center"/>
    </xf>
    <xf numFmtId="0" fontId="17" fillId="35" borderId="128" xfId="0" applyFont="1" applyFill="1" applyBorder="1" applyAlignment="1">
      <alignment horizontal="center" vertical="center"/>
    </xf>
    <xf numFmtId="0" fontId="17" fillId="35" borderId="129" xfId="0" applyFont="1" applyFill="1" applyBorder="1" applyAlignment="1">
      <alignment horizontal="center" vertical="center"/>
    </xf>
    <xf numFmtId="0" fontId="17" fillId="35" borderId="161" xfId="0" applyFont="1" applyFill="1" applyBorder="1" applyAlignment="1">
      <alignment horizontal="center" vertical="center"/>
    </xf>
    <xf numFmtId="0" fontId="17" fillId="35" borderId="162" xfId="0" applyFont="1" applyFill="1" applyBorder="1" applyAlignment="1">
      <alignment horizontal="center" vertical="center"/>
    </xf>
    <xf numFmtId="0" fontId="0" fillId="35" borderId="131" xfId="0" applyFont="1" applyFill="1" applyBorder="1" applyAlignment="1">
      <alignment horizontal="center" vertical="center" shrinkToFit="1"/>
    </xf>
    <xf numFmtId="0" fontId="0" fillId="35" borderId="130" xfId="0" applyFont="1" applyFill="1" applyBorder="1" applyAlignment="1">
      <alignment horizontal="center" vertical="center" shrinkToFit="1"/>
    </xf>
    <xf numFmtId="0" fontId="0" fillId="35" borderId="19" xfId="0" applyFont="1" applyFill="1" applyBorder="1" applyAlignment="1">
      <alignment horizontal="center" vertical="center" shrinkToFit="1"/>
    </xf>
    <xf numFmtId="0" fontId="17" fillId="35" borderId="19" xfId="0" applyFont="1" applyFill="1" applyBorder="1" applyAlignment="1">
      <alignment horizontal="center" vertical="center" shrinkToFit="1"/>
    </xf>
    <xf numFmtId="0" fontId="17" fillId="35" borderId="131" xfId="0" applyFont="1" applyFill="1" applyBorder="1" applyAlignment="1">
      <alignment horizontal="center" vertical="center" shrinkToFit="1"/>
    </xf>
    <xf numFmtId="0" fontId="17" fillId="35" borderId="157" xfId="0" applyFont="1" applyFill="1" applyBorder="1" applyAlignment="1">
      <alignment horizontal="center" vertical="center" shrinkToFit="1"/>
    </xf>
    <xf numFmtId="0" fontId="17" fillId="35" borderId="0" xfId="0" applyFont="1" applyFill="1" applyBorder="1" applyAlignment="1">
      <alignment horizontal="center" vertical="center" shrinkToFit="1"/>
    </xf>
    <xf numFmtId="0" fontId="0" fillId="35" borderId="133" xfId="0" applyFont="1" applyFill="1" applyBorder="1" applyAlignment="1">
      <alignment vertical="center"/>
    </xf>
    <xf numFmtId="0" fontId="0" fillId="35" borderId="132" xfId="0" applyFont="1" applyFill="1" applyBorder="1" applyAlignment="1">
      <alignment vertical="center"/>
    </xf>
    <xf numFmtId="0" fontId="0" fillId="35" borderId="23" xfId="0" applyFont="1" applyFill="1" applyBorder="1" applyAlignment="1">
      <alignment vertical="center" shrinkToFit="1"/>
    </xf>
    <xf numFmtId="0" fontId="25" fillId="35" borderId="23" xfId="0" applyFont="1" applyFill="1" applyBorder="1" applyAlignment="1">
      <alignment vertical="center" shrinkToFit="1"/>
    </xf>
    <xf numFmtId="0" fontId="17" fillId="35" borderId="23" xfId="0" applyFont="1" applyFill="1" applyBorder="1" applyAlignment="1">
      <alignment vertical="center" shrinkToFit="1"/>
    </xf>
    <xf numFmtId="0" fontId="17" fillId="35" borderId="133" xfId="0" applyFont="1" applyFill="1" applyBorder="1" applyAlignment="1">
      <alignment vertical="center" shrinkToFit="1"/>
    </xf>
    <xf numFmtId="0" fontId="17" fillId="35" borderId="163" xfId="0" applyFont="1" applyFill="1" applyBorder="1" applyAlignment="1">
      <alignment vertical="center" shrinkToFit="1"/>
    </xf>
    <xf numFmtId="0" fontId="17" fillId="35" borderId="21" xfId="0" applyFont="1" applyFill="1" applyBorder="1" applyAlignment="1">
      <alignment vertical="center" shrinkToFit="1"/>
    </xf>
    <xf numFmtId="0" fontId="0" fillId="0" borderId="164" xfId="0" applyFont="1" applyFill="1" applyBorder="1" applyAlignment="1">
      <alignment vertical="center"/>
    </xf>
    <xf numFmtId="0" fontId="0" fillId="0" borderId="135" xfId="0" applyFont="1" applyFill="1" applyBorder="1" applyAlignment="1">
      <alignment vertical="center"/>
    </xf>
    <xf numFmtId="0" fontId="0" fillId="0" borderId="133" xfId="0" applyFont="1" applyFill="1" applyBorder="1" applyAlignment="1">
      <alignment vertical="center"/>
    </xf>
    <xf numFmtId="0" fontId="0" fillId="0" borderId="165" xfId="0" applyFont="1" applyFill="1" applyBorder="1" applyAlignment="1">
      <alignment vertical="center"/>
    </xf>
    <xf numFmtId="0" fontId="0" fillId="0" borderId="134" xfId="0" applyFont="1" applyFill="1" applyBorder="1" applyAlignment="1">
      <alignment vertical="center"/>
    </xf>
    <xf numFmtId="198" fontId="0" fillId="0" borderId="132" xfId="0" applyNumberFormat="1" applyFont="1" applyFill="1" applyBorder="1" applyAlignment="1">
      <alignment vertical="center"/>
    </xf>
    <xf numFmtId="0" fontId="0" fillId="0" borderId="20" xfId="0" applyFont="1" applyFill="1" applyBorder="1" applyAlignment="1">
      <alignment vertical="center"/>
    </xf>
    <xf numFmtId="0" fontId="0" fillId="0" borderId="166" xfId="0" applyFont="1" applyFill="1" applyBorder="1" applyAlignment="1">
      <alignment vertical="center"/>
    </xf>
    <xf numFmtId="0" fontId="0" fillId="0" borderId="167" xfId="0" applyFont="1" applyFill="1" applyBorder="1" applyAlignment="1">
      <alignment vertical="center"/>
    </xf>
    <xf numFmtId="0" fontId="0" fillId="0" borderId="168" xfId="0" applyFont="1" applyFill="1" applyBorder="1" applyAlignment="1">
      <alignment vertical="center"/>
    </xf>
    <xf numFmtId="0" fontId="0" fillId="0" borderId="169" xfId="0" applyFont="1" applyFill="1" applyBorder="1" applyAlignment="1">
      <alignment vertical="center"/>
    </xf>
    <xf numFmtId="0" fontId="0" fillId="0" borderId="170" xfId="0" applyFont="1" applyFill="1" applyBorder="1" applyAlignment="1">
      <alignment vertical="center"/>
    </xf>
    <xf numFmtId="0" fontId="0" fillId="0" borderId="107" xfId="0" applyFont="1" applyFill="1" applyBorder="1" applyAlignment="1">
      <alignment vertical="center"/>
    </xf>
    <xf numFmtId="0" fontId="0" fillId="0" borderId="171" xfId="0" applyFont="1" applyFill="1" applyBorder="1" applyAlignment="1">
      <alignment vertical="center"/>
    </xf>
    <xf numFmtId="0" fontId="0" fillId="0" borderId="163" xfId="0" applyFont="1" applyFill="1" applyBorder="1" applyAlignment="1">
      <alignment vertical="center"/>
    </xf>
    <xf numFmtId="38" fontId="0" fillId="0" borderId="135" xfId="50" applyFont="1" applyFill="1" applyBorder="1" applyAlignment="1">
      <alignment vertical="center"/>
    </xf>
    <xf numFmtId="38" fontId="0" fillId="0" borderId="23" xfId="50" applyFont="1" applyFill="1" applyBorder="1" applyAlignment="1">
      <alignment vertical="center"/>
    </xf>
    <xf numFmtId="38" fontId="0" fillId="0" borderId="19" xfId="50" applyFont="1" applyFill="1" applyBorder="1" applyAlignment="1">
      <alignment vertical="center"/>
    </xf>
    <xf numFmtId="38" fontId="0" fillId="0" borderId="133" xfId="50" applyFont="1" applyFill="1" applyBorder="1" applyAlignment="1">
      <alignment vertical="center"/>
    </xf>
    <xf numFmtId="38" fontId="0" fillId="0" borderId="134" xfId="50" applyFont="1" applyFill="1" applyBorder="1" applyAlignment="1">
      <alignment vertical="center"/>
    </xf>
    <xf numFmtId="38" fontId="0" fillId="0" borderId="132" xfId="50" applyFont="1" applyFill="1" applyBorder="1" applyAlignment="1">
      <alignment vertical="center"/>
    </xf>
    <xf numFmtId="38" fontId="0" fillId="0" borderId="20" xfId="50" applyFont="1" applyFill="1" applyBorder="1" applyAlignment="1">
      <alignment vertical="center"/>
    </xf>
    <xf numFmtId="0" fontId="0" fillId="0" borderId="25" xfId="0" applyFont="1" applyFill="1" applyBorder="1" applyAlignment="1">
      <alignment horizontal="center" vertical="center" textRotation="255"/>
    </xf>
    <xf numFmtId="0" fontId="0" fillId="0" borderId="25" xfId="0" applyFont="1" applyFill="1" applyBorder="1" applyAlignment="1">
      <alignment horizontal="left" vertical="center"/>
    </xf>
    <xf numFmtId="0" fontId="0" fillId="0" borderId="25" xfId="0" applyFont="1" applyFill="1" applyBorder="1" applyAlignment="1">
      <alignment vertical="center"/>
    </xf>
    <xf numFmtId="0" fontId="0" fillId="0" borderId="154" xfId="0" applyFont="1" applyFill="1" applyBorder="1" applyAlignment="1">
      <alignment vertical="center"/>
    </xf>
    <xf numFmtId="0" fontId="0" fillId="0" borderId="156" xfId="0" applyFont="1" applyFill="1" applyBorder="1" applyAlignment="1">
      <alignment vertical="center"/>
    </xf>
    <xf numFmtId="38" fontId="0" fillId="0" borderId="134" xfId="50" applyFont="1" applyBorder="1" applyAlignment="1">
      <alignment vertical="center"/>
    </xf>
    <xf numFmtId="38" fontId="0" fillId="0" borderId="135" xfId="50" applyFont="1" applyBorder="1" applyAlignment="1">
      <alignment vertical="center"/>
    </xf>
    <xf numFmtId="38" fontId="0" fillId="0" borderId="10" xfId="50" applyFont="1" applyBorder="1" applyAlignment="1">
      <alignment vertical="center"/>
    </xf>
    <xf numFmtId="0" fontId="0" fillId="0" borderId="165" xfId="0" applyFont="1" applyBorder="1" applyAlignment="1">
      <alignment vertical="center"/>
    </xf>
    <xf numFmtId="0" fontId="0" fillId="0" borderId="113" xfId="0" applyFont="1" applyBorder="1" applyAlignment="1">
      <alignment vertical="center"/>
    </xf>
    <xf numFmtId="0" fontId="0" fillId="0" borderId="164" xfId="0" applyFont="1" applyBorder="1" applyAlignment="1">
      <alignment vertical="center"/>
    </xf>
    <xf numFmtId="0" fontId="0" fillId="38" borderId="172" xfId="0" applyFont="1" applyFill="1" applyBorder="1" applyAlignment="1">
      <alignment vertical="center"/>
    </xf>
    <xf numFmtId="38" fontId="0" fillId="38" borderId="173" xfId="0" applyNumberFormat="1" applyFont="1" applyFill="1" applyBorder="1" applyAlignment="1">
      <alignment vertical="center"/>
    </xf>
    <xf numFmtId="0" fontId="0" fillId="38" borderId="33" xfId="0" applyFont="1" applyFill="1" applyBorder="1" applyAlignment="1">
      <alignment vertical="center"/>
    </xf>
    <xf numFmtId="0" fontId="0" fillId="38" borderId="174" xfId="0" applyFont="1" applyFill="1" applyBorder="1" applyAlignment="1">
      <alignment vertical="center"/>
    </xf>
    <xf numFmtId="38" fontId="0" fillId="38" borderId="81" xfId="0" applyNumberFormat="1" applyFont="1" applyFill="1" applyBorder="1" applyAlignment="1">
      <alignment vertical="center"/>
    </xf>
    <xf numFmtId="0" fontId="0" fillId="38" borderId="175" xfId="0" applyFont="1" applyFill="1" applyBorder="1" applyAlignment="1">
      <alignment vertical="center"/>
    </xf>
    <xf numFmtId="0" fontId="0" fillId="38" borderId="83" xfId="0" applyFont="1" applyFill="1" applyBorder="1" applyAlignment="1">
      <alignment vertical="center"/>
    </xf>
    <xf numFmtId="0" fontId="0" fillId="38" borderId="176" xfId="0" applyFont="1" applyFill="1" applyBorder="1" applyAlignment="1">
      <alignment vertical="center"/>
    </xf>
    <xf numFmtId="0" fontId="0" fillId="38" borderId="67" xfId="0" applyFont="1" applyFill="1" applyBorder="1" applyAlignment="1">
      <alignment vertical="center"/>
    </xf>
    <xf numFmtId="38" fontId="0" fillId="0" borderId="23" xfId="50" applyFont="1" applyBorder="1" applyAlignment="1">
      <alignment vertical="center"/>
    </xf>
    <xf numFmtId="38" fontId="0" fillId="0" borderId="133" xfId="50" applyFont="1" applyBorder="1" applyAlignment="1">
      <alignment vertical="center"/>
    </xf>
    <xf numFmtId="0" fontId="0" fillId="0" borderId="168" xfId="0" applyFont="1" applyBorder="1" applyAlignment="1">
      <alignment vertical="center"/>
    </xf>
    <xf numFmtId="0" fontId="0" fillId="0" borderId="169" xfId="0" applyFont="1" applyBorder="1" applyAlignment="1">
      <alignment vertical="center"/>
    </xf>
    <xf numFmtId="0" fontId="0" fillId="0" borderId="170" xfId="0" applyFont="1" applyBorder="1" applyAlignment="1">
      <alignment vertical="center"/>
    </xf>
    <xf numFmtId="0" fontId="0" fillId="0" borderId="134" xfId="0" applyFont="1" applyBorder="1" applyAlignment="1">
      <alignment vertical="center"/>
    </xf>
    <xf numFmtId="0" fontId="0" fillId="0" borderId="177" xfId="0" applyFont="1" applyBorder="1" applyAlignment="1">
      <alignment vertical="center"/>
    </xf>
    <xf numFmtId="0" fontId="0" fillId="0" borderId="46" xfId="0" applyFont="1" applyBorder="1" applyAlignment="1">
      <alignment vertical="center"/>
    </xf>
    <xf numFmtId="0" fontId="0" fillId="0" borderId="178" xfId="0" applyFont="1" applyBorder="1" applyAlignment="1">
      <alignment vertical="center"/>
    </xf>
    <xf numFmtId="0" fontId="0" fillId="0" borderId="179" xfId="0" applyFont="1" applyBorder="1" applyAlignment="1">
      <alignment vertical="center"/>
    </xf>
    <xf numFmtId="0" fontId="0" fillId="0" borderId="180" xfId="0" applyFont="1" applyBorder="1" applyAlignment="1">
      <alignment vertical="center"/>
    </xf>
    <xf numFmtId="0" fontId="0" fillId="0" borderId="103" xfId="0" applyFont="1" applyBorder="1" applyAlignment="1">
      <alignment vertical="center"/>
    </xf>
    <xf numFmtId="0" fontId="0" fillId="0" borderId="181" xfId="0" applyFont="1" applyBorder="1" applyAlignment="1">
      <alignment vertical="center"/>
    </xf>
    <xf numFmtId="0" fontId="0" fillId="0" borderId="182" xfId="0" applyFont="1" applyBorder="1" applyAlignment="1">
      <alignment vertical="center"/>
    </xf>
    <xf numFmtId="0" fontId="0" fillId="38" borderId="164" xfId="0" applyFont="1" applyFill="1" applyBorder="1" applyAlignment="1">
      <alignment vertical="center"/>
    </xf>
    <xf numFmtId="0" fontId="0" fillId="38" borderId="140" xfId="0" applyFont="1" applyFill="1" applyBorder="1" applyAlignment="1">
      <alignment vertical="center"/>
    </xf>
    <xf numFmtId="0" fontId="0" fillId="38" borderId="138" xfId="0" applyFont="1" applyFill="1" applyBorder="1" applyAlignment="1">
      <alignment vertical="center"/>
    </xf>
    <xf numFmtId="0" fontId="0" fillId="38" borderId="139" xfId="0" applyFont="1" applyFill="1" applyBorder="1" applyAlignment="1">
      <alignment vertical="center"/>
    </xf>
    <xf numFmtId="0" fontId="0" fillId="38" borderId="183" xfId="0" applyFont="1" applyFill="1" applyBorder="1" applyAlignment="1">
      <alignment vertical="center"/>
    </xf>
    <xf numFmtId="0" fontId="0" fillId="38" borderId="184" xfId="0" applyFont="1" applyFill="1" applyBorder="1" applyAlignment="1">
      <alignment vertical="center"/>
    </xf>
    <xf numFmtId="0" fontId="0" fillId="38" borderId="185" xfId="0" applyFont="1" applyFill="1" applyBorder="1" applyAlignment="1">
      <alignment vertical="center"/>
    </xf>
    <xf numFmtId="0" fontId="0" fillId="38" borderId="186" xfId="0" applyFont="1" applyFill="1" applyBorder="1" applyAlignment="1">
      <alignment vertical="center"/>
    </xf>
    <xf numFmtId="0" fontId="0" fillId="38" borderId="187" xfId="0" applyFont="1" applyFill="1" applyBorder="1" applyAlignment="1">
      <alignment vertical="center"/>
    </xf>
    <xf numFmtId="0" fontId="0" fillId="38" borderId="72" xfId="0" applyFont="1" applyFill="1" applyBorder="1" applyAlignment="1">
      <alignment vertical="center"/>
    </xf>
    <xf numFmtId="183" fontId="0" fillId="0" borderId="152" xfId="0" applyNumberFormat="1" applyFont="1" applyFill="1" applyBorder="1" applyAlignment="1">
      <alignment vertical="center"/>
    </xf>
    <xf numFmtId="0" fontId="0" fillId="0" borderId="0" xfId="0" applyFont="1" applyFill="1" applyBorder="1" applyAlignment="1">
      <alignment horizontal="center" vertical="center" shrinkToFit="1"/>
    </xf>
    <xf numFmtId="0" fontId="26" fillId="0" borderId="0" xfId="0" applyFont="1" applyFill="1" applyBorder="1" applyAlignment="1">
      <alignment vertical="center"/>
    </xf>
    <xf numFmtId="0" fontId="0" fillId="0" borderId="25" xfId="0" applyFont="1" applyFill="1" applyBorder="1" applyAlignment="1">
      <alignment horizontal="center" vertical="center" shrinkToFit="1"/>
    </xf>
    <xf numFmtId="183" fontId="0" fillId="0" borderId="25" xfId="0" applyNumberFormat="1" applyFont="1" applyFill="1" applyBorder="1" applyAlignment="1">
      <alignment vertical="center"/>
    </xf>
    <xf numFmtId="0" fontId="0" fillId="0" borderId="171" xfId="0" applyFont="1" applyBorder="1" applyAlignment="1">
      <alignment vertical="center"/>
    </xf>
    <xf numFmtId="0" fontId="0" fillId="0" borderId="188" xfId="0" applyFont="1" applyBorder="1" applyAlignment="1">
      <alignment vertical="center"/>
    </xf>
    <xf numFmtId="38" fontId="0" fillId="0" borderId="154" xfId="50" applyFont="1" applyBorder="1" applyAlignment="1">
      <alignment vertical="center"/>
    </xf>
    <xf numFmtId="38" fontId="0" fillId="0" borderId="25" xfId="50" applyFont="1" applyBorder="1" applyAlignment="1">
      <alignment vertical="center"/>
    </xf>
    <xf numFmtId="0" fontId="0" fillId="38" borderId="189" xfId="0" applyFont="1" applyFill="1" applyBorder="1" applyAlignment="1">
      <alignment vertical="center"/>
    </xf>
    <xf numFmtId="0" fontId="0" fillId="38" borderId="190" xfId="0" applyFont="1" applyFill="1" applyBorder="1" applyAlignment="1">
      <alignment vertical="center"/>
    </xf>
    <xf numFmtId="0" fontId="0" fillId="38" borderId="191" xfId="0" applyFont="1" applyFill="1" applyBorder="1" applyAlignment="1">
      <alignment vertical="center"/>
    </xf>
    <xf numFmtId="0" fontId="0" fillId="38" borderId="81" xfId="0" applyFont="1" applyFill="1" applyBorder="1" applyAlignment="1">
      <alignment vertical="center"/>
    </xf>
    <xf numFmtId="0" fontId="0" fillId="38" borderId="13" xfId="0" applyFont="1" applyFill="1" applyBorder="1" applyAlignment="1">
      <alignment vertical="center"/>
    </xf>
    <xf numFmtId="0" fontId="0" fillId="0" borderId="133" xfId="0" applyFont="1" applyBorder="1" applyAlignment="1">
      <alignment vertical="center"/>
    </xf>
    <xf numFmtId="0" fontId="0" fillId="0" borderId="163" xfId="0" applyFont="1" applyBorder="1" applyAlignment="1">
      <alignment vertical="center"/>
    </xf>
    <xf numFmtId="0" fontId="0" fillId="0" borderId="21" xfId="0" applyFont="1" applyBorder="1" applyAlignment="1">
      <alignment vertical="center"/>
    </xf>
    <xf numFmtId="0" fontId="0" fillId="0" borderId="192" xfId="0" applyFont="1" applyBorder="1" applyAlignment="1">
      <alignment vertical="center"/>
    </xf>
    <xf numFmtId="0" fontId="0" fillId="0" borderId="193" xfId="0" applyFont="1" applyBorder="1" applyAlignment="1">
      <alignment vertical="center"/>
    </xf>
    <xf numFmtId="0" fontId="0" fillId="0" borderId="194" xfId="0" applyFont="1" applyBorder="1" applyAlignment="1">
      <alignment vertical="center"/>
    </xf>
    <xf numFmtId="0" fontId="0" fillId="0" borderId="73" xfId="0" applyFont="1" applyBorder="1" applyAlignment="1">
      <alignment vertical="center"/>
    </xf>
    <xf numFmtId="0" fontId="0" fillId="38" borderId="195" xfId="0" applyFont="1" applyFill="1" applyBorder="1" applyAlignment="1">
      <alignment vertical="center"/>
    </xf>
    <xf numFmtId="0" fontId="0" fillId="38" borderId="196" xfId="0" applyFont="1" applyFill="1" applyBorder="1" applyAlignment="1">
      <alignment vertical="center"/>
    </xf>
    <xf numFmtId="0" fontId="0" fillId="38" borderId="197" xfId="0" applyFont="1" applyFill="1" applyBorder="1" applyAlignment="1">
      <alignment vertical="center"/>
    </xf>
    <xf numFmtId="0" fontId="0" fillId="38" borderId="198" xfId="0" applyFont="1" applyFill="1" applyBorder="1" applyAlignment="1">
      <alignment vertical="center"/>
    </xf>
    <xf numFmtId="0" fontId="0" fillId="38" borderId="22" xfId="0" applyFont="1" applyFill="1" applyBorder="1" applyAlignment="1">
      <alignment vertical="center"/>
    </xf>
    <xf numFmtId="0" fontId="17" fillId="0" borderId="0" xfId="0" applyFont="1" applyFill="1" applyBorder="1" applyAlignment="1">
      <alignment vertical="center"/>
    </xf>
    <xf numFmtId="0" fontId="17" fillId="0" borderId="199" xfId="0" applyFont="1" applyBorder="1" applyAlignment="1">
      <alignment vertical="center"/>
    </xf>
    <xf numFmtId="0" fontId="17" fillId="0" borderId="17" xfId="0" applyFont="1" applyBorder="1" applyAlignment="1">
      <alignment vertical="center"/>
    </xf>
    <xf numFmtId="0" fontId="18" fillId="0" borderId="0" xfId="0" applyFont="1" applyAlignment="1">
      <alignment vertical="center"/>
    </xf>
    <xf numFmtId="0" fontId="24" fillId="0" borderId="0" xfId="0" applyFont="1" applyAlignment="1">
      <alignment vertical="center"/>
    </xf>
    <xf numFmtId="0" fontId="70" fillId="0" borderId="24" xfId="63" applyFont="1" applyBorder="1" applyAlignment="1">
      <alignment horizontal="center" vertical="center"/>
      <protection/>
    </xf>
    <xf numFmtId="0" fontId="70" fillId="0" borderId="25" xfId="63" applyFont="1" applyBorder="1" applyAlignment="1">
      <alignment horizontal="center" vertical="center"/>
      <protection/>
    </xf>
    <xf numFmtId="0" fontId="70" fillId="0" borderId="26" xfId="63" applyFont="1" applyBorder="1" applyAlignment="1">
      <alignment horizontal="center" vertical="center"/>
      <protection/>
    </xf>
    <xf numFmtId="0" fontId="70" fillId="0" borderId="24" xfId="63" applyFont="1" applyBorder="1" applyAlignment="1">
      <alignment horizontal="distributed" vertical="center" indent="1"/>
      <protection/>
    </xf>
    <xf numFmtId="0" fontId="70" fillId="0" borderId="25" xfId="63" applyFont="1" applyBorder="1" applyAlignment="1">
      <alignment horizontal="distributed" vertical="center" indent="1"/>
      <protection/>
    </xf>
    <xf numFmtId="0" fontId="70" fillId="0" borderId="26" xfId="63" applyFont="1" applyBorder="1" applyAlignment="1">
      <alignment horizontal="distributed" vertical="center" indent="1"/>
      <protection/>
    </xf>
    <xf numFmtId="0" fontId="70" fillId="33" borderId="10" xfId="63" applyFont="1" applyFill="1" applyBorder="1" applyAlignment="1">
      <alignment vertical="center" wrapText="1"/>
      <protection/>
    </xf>
    <xf numFmtId="0" fontId="70" fillId="33" borderId="10" xfId="0" applyFont="1" applyFill="1" applyBorder="1" applyAlignment="1">
      <alignment vertical="center"/>
    </xf>
    <xf numFmtId="0" fontId="70" fillId="33" borderId="14" xfId="63" applyFont="1" applyFill="1" applyBorder="1" applyAlignment="1">
      <alignment vertical="center"/>
      <protection/>
    </xf>
    <xf numFmtId="0" fontId="70" fillId="33" borderId="25" xfId="63" applyFont="1" applyFill="1" applyBorder="1" applyAlignment="1">
      <alignment vertical="center"/>
      <protection/>
    </xf>
    <xf numFmtId="0" fontId="70" fillId="33" borderId="26" xfId="63" applyFont="1" applyFill="1" applyBorder="1" applyAlignment="1">
      <alignment vertical="center"/>
      <protection/>
    </xf>
    <xf numFmtId="0" fontId="70" fillId="0" borderId="14" xfId="63" applyFont="1" applyBorder="1" applyAlignment="1">
      <alignment horizontal="center" vertical="center"/>
      <protection/>
    </xf>
    <xf numFmtId="0" fontId="70" fillId="0" borderId="15" xfId="0" applyFont="1" applyBorder="1" applyAlignment="1">
      <alignment horizontal="center" vertical="center"/>
    </xf>
    <xf numFmtId="0" fontId="70" fillId="0" borderId="16" xfId="0" applyFont="1" applyBorder="1" applyAlignment="1">
      <alignment horizontal="center" vertical="center"/>
    </xf>
    <xf numFmtId="0" fontId="70" fillId="0" borderId="24" xfId="63" applyFont="1" applyBorder="1" applyAlignment="1">
      <alignment horizontal="left" vertical="center"/>
      <protection/>
    </xf>
    <xf numFmtId="0" fontId="70" fillId="0" borderId="25" xfId="0" applyFont="1" applyBorder="1" applyAlignment="1">
      <alignment horizontal="left" vertical="center"/>
    </xf>
    <xf numFmtId="0" fontId="70" fillId="0" borderId="26" xfId="0" applyFont="1" applyBorder="1" applyAlignment="1">
      <alignment horizontal="left" vertical="center"/>
    </xf>
    <xf numFmtId="0" fontId="70" fillId="0" borderId="14" xfId="63" applyFont="1" applyFill="1" applyBorder="1" applyAlignment="1">
      <alignment vertical="center" wrapText="1"/>
      <protection/>
    </xf>
    <xf numFmtId="0" fontId="70" fillId="0" borderId="15" xfId="63" applyFont="1" applyFill="1" applyBorder="1" applyAlignment="1">
      <alignment vertical="center" wrapText="1"/>
      <protection/>
    </xf>
    <xf numFmtId="0" fontId="70" fillId="0" borderId="15" xfId="0" applyFont="1" applyBorder="1" applyAlignment="1">
      <alignment vertical="center"/>
    </xf>
    <xf numFmtId="0" fontId="70" fillId="0" borderId="16" xfId="0" applyFont="1" applyBorder="1" applyAlignment="1">
      <alignment vertical="center"/>
    </xf>
    <xf numFmtId="0" fontId="70" fillId="0" borderId="14" xfId="63" applyFont="1" applyBorder="1" applyAlignment="1">
      <alignment vertical="center" wrapText="1"/>
      <protection/>
    </xf>
    <xf numFmtId="0" fontId="70" fillId="0" borderId="15" xfId="63" applyFont="1" applyBorder="1" applyAlignment="1">
      <alignment vertical="center" wrapText="1"/>
      <protection/>
    </xf>
    <xf numFmtId="0" fontId="70" fillId="0" borderId="16" xfId="63" applyFont="1" applyBorder="1" applyAlignment="1">
      <alignment vertical="center" wrapText="1"/>
      <protection/>
    </xf>
    <xf numFmtId="0" fontId="70" fillId="0" borderId="20" xfId="63" applyFont="1" applyBorder="1" applyAlignment="1">
      <alignment vertical="center" wrapText="1"/>
      <protection/>
    </xf>
    <xf numFmtId="0" fontId="70" fillId="0" borderId="21" xfId="63" applyFont="1" applyBorder="1" applyAlignment="1">
      <alignment vertical="center" wrapText="1"/>
      <protection/>
    </xf>
    <xf numFmtId="0" fontId="70" fillId="0" borderId="22" xfId="63" applyFont="1" applyBorder="1" applyAlignment="1">
      <alignment vertical="center" wrapText="1"/>
      <protection/>
    </xf>
    <xf numFmtId="0" fontId="70" fillId="0" borderId="14" xfId="63" applyFont="1" applyBorder="1" applyAlignment="1">
      <alignment horizontal="distributed" vertical="center" indent="1"/>
      <protection/>
    </xf>
    <xf numFmtId="0" fontId="70" fillId="0" borderId="15" xfId="63" applyFont="1" applyBorder="1" applyAlignment="1">
      <alignment horizontal="distributed" vertical="center" indent="1"/>
      <protection/>
    </xf>
    <xf numFmtId="0" fontId="70" fillId="0" borderId="16" xfId="63" applyFont="1" applyBorder="1" applyAlignment="1">
      <alignment horizontal="distributed" vertical="center" indent="1"/>
      <protection/>
    </xf>
    <xf numFmtId="0" fontId="70" fillId="0" borderId="24" xfId="63" applyFont="1" applyBorder="1" applyAlignment="1">
      <alignment horizontal="distributed" vertical="center" indent="1" shrinkToFit="1"/>
      <protection/>
    </xf>
    <xf numFmtId="0" fontId="70" fillId="0" borderId="25" xfId="63" applyFont="1" applyBorder="1" applyAlignment="1">
      <alignment horizontal="distributed" vertical="center" indent="1" shrinkToFit="1"/>
      <protection/>
    </xf>
    <xf numFmtId="0" fontId="70" fillId="0" borderId="26" xfId="63" applyFont="1" applyBorder="1" applyAlignment="1">
      <alignment horizontal="distributed" vertical="center" indent="1" shrinkToFit="1"/>
      <protection/>
    </xf>
    <xf numFmtId="0" fontId="82" fillId="0" borderId="200" xfId="63" applyFont="1" applyBorder="1" applyAlignment="1">
      <alignment horizontal="center" vertical="center"/>
      <protection/>
    </xf>
    <xf numFmtId="0" fontId="82" fillId="0" borderId="201" xfId="63" applyFont="1" applyBorder="1" applyAlignment="1">
      <alignment horizontal="center" vertical="center"/>
      <protection/>
    </xf>
    <xf numFmtId="0" fontId="77" fillId="0" borderId="24" xfId="63" applyFont="1" applyBorder="1" applyAlignment="1">
      <alignment horizontal="right" vertical="center"/>
      <protection/>
    </xf>
    <xf numFmtId="0" fontId="77" fillId="0" borderId="26" xfId="0" applyFont="1" applyBorder="1" applyAlignment="1">
      <alignment horizontal="right" vertical="center"/>
    </xf>
    <xf numFmtId="0" fontId="77" fillId="0" borderId="15" xfId="63" applyFont="1" applyFill="1" applyBorder="1" applyAlignment="1">
      <alignment horizontal="right" vertical="center"/>
      <protection/>
    </xf>
    <xf numFmtId="0" fontId="77" fillId="0" borderId="16" xfId="0" applyFont="1" applyFill="1" applyBorder="1" applyAlignment="1">
      <alignment horizontal="right" vertical="center"/>
    </xf>
    <xf numFmtId="0" fontId="70" fillId="0" borderId="24" xfId="63" applyFont="1" applyFill="1" applyBorder="1" applyAlignment="1">
      <alignment horizontal="center" vertical="center"/>
      <protection/>
    </xf>
    <xf numFmtId="0" fontId="70" fillId="0" borderId="26" xfId="63" applyFont="1" applyFill="1" applyBorder="1" applyAlignment="1">
      <alignment horizontal="center" vertical="center"/>
      <protection/>
    </xf>
    <xf numFmtId="0" fontId="70" fillId="0" borderId="20" xfId="0" applyFont="1" applyBorder="1" applyAlignment="1">
      <alignment vertical="center"/>
    </xf>
    <xf numFmtId="0" fontId="70" fillId="0" borderId="21" xfId="0" applyFont="1" applyBorder="1" applyAlignment="1">
      <alignment vertical="center"/>
    </xf>
    <xf numFmtId="0" fontId="70" fillId="0" borderId="22" xfId="0" applyFont="1" applyBorder="1" applyAlignment="1">
      <alignment vertical="center"/>
    </xf>
    <xf numFmtId="0" fontId="70" fillId="0" borderId="20" xfId="63" applyFont="1" applyBorder="1" applyAlignment="1">
      <alignment vertical="top" wrapText="1"/>
      <protection/>
    </xf>
    <xf numFmtId="0" fontId="70" fillId="0" borderId="21" xfId="63" applyFont="1" applyBorder="1" applyAlignment="1">
      <alignment vertical="top" wrapText="1"/>
      <protection/>
    </xf>
    <xf numFmtId="0" fontId="70" fillId="0" borderId="21" xfId="0" applyFont="1" applyBorder="1" applyAlignment="1">
      <alignment vertical="top" wrapText="1"/>
    </xf>
    <xf numFmtId="0" fontId="70" fillId="0" borderId="22" xfId="0" applyFont="1" applyBorder="1" applyAlignment="1">
      <alignment vertical="top" wrapText="1"/>
    </xf>
    <xf numFmtId="0" fontId="70" fillId="0" borderId="26" xfId="0" applyFont="1" applyBorder="1" applyAlignment="1">
      <alignment horizontal="right" vertical="center"/>
    </xf>
    <xf numFmtId="0" fontId="70" fillId="0" borderId="26" xfId="0" applyFont="1" applyBorder="1" applyAlignment="1">
      <alignment horizontal="center" vertical="center"/>
    </xf>
    <xf numFmtId="0" fontId="70" fillId="33" borderId="24" xfId="63" applyFont="1" applyFill="1" applyBorder="1" applyAlignment="1">
      <alignment vertical="center"/>
      <protection/>
    </xf>
    <xf numFmtId="58" fontId="70" fillId="0" borderId="24" xfId="63" applyNumberFormat="1" applyFont="1" applyBorder="1" applyAlignment="1">
      <alignment horizontal="center" vertical="center"/>
      <protection/>
    </xf>
    <xf numFmtId="0" fontId="70" fillId="33" borderId="24" xfId="63" applyFont="1" applyFill="1" applyBorder="1" applyAlignment="1">
      <alignment vertical="center" shrinkToFit="1"/>
      <protection/>
    </xf>
    <xf numFmtId="0" fontId="70" fillId="33" borderId="25" xfId="63" applyFont="1" applyFill="1" applyBorder="1" applyAlignment="1">
      <alignment vertical="center" shrinkToFit="1"/>
      <protection/>
    </xf>
    <xf numFmtId="0" fontId="70" fillId="33" borderId="26" xfId="63" applyFont="1" applyFill="1" applyBorder="1" applyAlignment="1">
      <alignment vertical="center" shrinkToFit="1"/>
      <protection/>
    </xf>
    <xf numFmtId="0" fontId="70" fillId="33" borderId="24" xfId="63" applyFont="1" applyFill="1" applyBorder="1" applyAlignment="1">
      <alignment horizontal="center" vertical="center"/>
      <protection/>
    </xf>
    <xf numFmtId="0" fontId="70" fillId="33" borderId="25" xfId="63" applyFont="1" applyFill="1" applyBorder="1" applyAlignment="1">
      <alignment horizontal="center" vertical="center"/>
      <protection/>
    </xf>
    <xf numFmtId="0" fontId="70" fillId="33" borderId="26" xfId="63" applyFont="1" applyFill="1" applyBorder="1" applyAlignment="1">
      <alignment horizontal="center" vertical="center"/>
      <protection/>
    </xf>
    <xf numFmtId="0" fontId="70" fillId="33" borderId="24" xfId="63" applyFont="1" applyFill="1" applyBorder="1" applyAlignment="1">
      <alignment horizontal="center" vertical="center" shrinkToFit="1"/>
      <protection/>
    </xf>
    <xf numFmtId="0" fontId="70" fillId="33" borderId="25" xfId="63" applyFont="1" applyFill="1" applyBorder="1" applyAlignment="1">
      <alignment horizontal="center" vertical="center" shrinkToFit="1"/>
      <protection/>
    </xf>
    <xf numFmtId="0" fontId="70" fillId="33" borderId="26" xfId="63" applyFont="1" applyFill="1" applyBorder="1" applyAlignment="1">
      <alignment horizontal="center" vertical="center" shrinkToFit="1"/>
      <protection/>
    </xf>
    <xf numFmtId="0" fontId="70" fillId="0" borderId="24" xfId="63" applyFont="1" applyBorder="1" applyAlignment="1">
      <alignment vertical="center"/>
      <protection/>
    </xf>
    <xf numFmtId="0" fontId="70" fillId="0" borderId="26" xfId="0" applyFont="1" applyBorder="1" applyAlignment="1">
      <alignment vertical="center"/>
    </xf>
    <xf numFmtId="0" fontId="70" fillId="0" borderId="25" xfId="63" applyFont="1" applyBorder="1" applyAlignment="1">
      <alignment vertical="center"/>
      <protection/>
    </xf>
    <xf numFmtId="0" fontId="70" fillId="0" borderId="26" xfId="63" applyFont="1" applyBorder="1" applyAlignment="1">
      <alignment vertical="center"/>
      <protection/>
    </xf>
    <xf numFmtId="0" fontId="77" fillId="0" borderId="24" xfId="63" applyFont="1" applyFill="1" applyBorder="1" applyAlignment="1">
      <alignment horizontal="right" vertical="center"/>
      <protection/>
    </xf>
    <xf numFmtId="0" fontId="77" fillId="0" borderId="26" xfId="0" applyFont="1" applyFill="1" applyBorder="1" applyAlignment="1">
      <alignment horizontal="right" vertical="center"/>
    </xf>
    <xf numFmtId="0" fontId="70" fillId="0" borderId="202" xfId="65" applyFont="1" applyBorder="1" applyAlignment="1">
      <alignment horizontal="center" vertical="center" shrinkToFit="1"/>
      <protection/>
    </xf>
    <xf numFmtId="0" fontId="70" fillId="0" borderId="203" xfId="65" applyFont="1" applyBorder="1" applyAlignment="1">
      <alignment horizontal="center" vertical="center" shrinkToFit="1"/>
      <protection/>
    </xf>
    <xf numFmtId="0" fontId="70" fillId="0" borderId="199" xfId="65" applyFont="1" applyBorder="1" applyAlignment="1">
      <alignment horizontal="center" vertical="center" shrinkToFit="1"/>
      <protection/>
    </xf>
    <xf numFmtId="184" fontId="70" fillId="0" borderId="202" xfId="65" applyNumberFormat="1" applyFont="1" applyBorder="1" applyAlignment="1">
      <alignment horizontal="center" vertical="center"/>
      <protection/>
    </xf>
    <xf numFmtId="184" fontId="70" fillId="0" borderId="203" xfId="65" applyNumberFormat="1" applyFont="1" applyBorder="1" applyAlignment="1">
      <alignment horizontal="center" vertical="center"/>
      <protection/>
    </xf>
    <xf numFmtId="184" fontId="70" fillId="0" borderId="199" xfId="65" applyNumberFormat="1" applyFont="1" applyBorder="1" applyAlignment="1">
      <alignment horizontal="center" vertical="center"/>
      <protection/>
    </xf>
    <xf numFmtId="184" fontId="70" fillId="0" borderId="20" xfId="65" applyNumberFormat="1" applyFont="1" applyBorder="1" applyAlignment="1">
      <alignment horizontal="center" vertical="center"/>
      <protection/>
    </xf>
    <xf numFmtId="184" fontId="70" fillId="0" borderId="21" xfId="0" applyNumberFormat="1" applyFont="1" applyBorder="1" applyAlignment="1">
      <alignment horizontal="center" vertical="center"/>
    </xf>
    <xf numFmtId="184" fontId="70" fillId="0" borderId="22" xfId="0" applyNumberFormat="1" applyFont="1" applyBorder="1" applyAlignment="1">
      <alignment horizontal="center" vertical="center"/>
    </xf>
    <xf numFmtId="0" fontId="70" fillId="0" borderId="204" xfId="65" applyFont="1" applyBorder="1" applyAlignment="1">
      <alignment horizontal="right" vertical="center"/>
      <protection/>
    </xf>
    <xf numFmtId="0" fontId="70" fillId="0" borderId="205" xfId="65" applyFont="1" applyBorder="1" applyAlignment="1">
      <alignment horizontal="right" vertical="center"/>
      <protection/>
    </xf>
    <xf numFmtId="0" fontId="70" fillId="0" borderId="148" xfId="65" applyFont="1" applyBorder="1" applyAlignment="1">
      <alignment horizontal="right" vertical="center"/>
      <protection/>
    </xf>
    <xf numFmtId="184" fontId="70" fillId="0" borderId="204" xfId="65" applyNumberFormat="1" applyFont="1" applyBorder="1" applyAlignment="1">
      <alignment horizontal="center" vertical="center"/>
      <protection/>
    </xf>
    <xf numFmtId="184" fontId="70" fillId="0" borderId="205" xfId="65" applyNumberFormat="1" applyFont="1" applyBorder="1" applyAlignment="1">
      <alignment horizontal="center" vertical="center"/>
      <protection/>
    </xf>
    <xf numFmtId="184" fontId="70" fillId="0" borderId="148" xfId="65" applyNumberFormat="1" applyFont="1" applyBorder="1" applyAlignment="1">
      <alignment horizontal="center" vertical="center"/>
      <protection/>
    </xf>
    <xf numFmtId="184" fontId="70" fillId="0" borderId="206" xfId="65" applyNumberFormat="1" applyFont="1" applyBorder="1" applyAlignment="1">
      <alignment horizontal="center" vertical="center"/>
      <protection/>
    </xf>
    <xf numFmtId="184" fontId="70" fillId="0" borderId="207" xfId="0" applyNumberFormat="1" applyFont="1" applyBorder="1" applyAlignment="1">
      <alignment horizontal="center" vertical="center"/>
    </xf>
    <xf numFmtId="184" fontId="70" fillId="0" borderId="208" xfId="0" applyNumberFormat="1" applyFont="1" applyBorder="1" applyAlignment="1">
      <alignment horizontal="center" vertical="center"/>
    </xf>
    <xf numFmtId="184" fontId="70" fillId="0" borderId="24" xfId="65" applyNumberFormat="1" applyFont="1" applyBorder="1" applyAlignment="1">
      <alignment horizontal="center" vertical="center"/>
      <protection/>
    </xf>
    <xf numFmtId="184" fontId="70" fillId="0" borderId="25" xfId="0" applyNumberFormat="1" applyFont="1" applyBorder="1" applyAlignment="1">
      <alignment horizontal="center" vertical="center"/>
    </xf>
    <xf numFmtId="184" fontId="70" fillId="0" borderId="26" xfId="0" applyNumberFormat="1" applyFont="1" applyBorder="1" applyAlignment="1">
      <alignment horizontal="center" vertical="center"/>
    </xf>
    <xf numFmtId="184" fontId="70" fillId="0" borderId="25" xfId="65" applyNumberFormat="1" applyFont="1" applyBorder="1" applyAlignment="1">
      <alignment horizontal="center" vertical="center"/>
      <protection/>
    </xf>
    <xf numFmtId="184" fontId="70" fillId="0" borderId="26" xfId="65" applyNumberFormat="1" applyFont="1" applyBorder="1" applyAlignment="1">
      <alignment horizontal="center" vertical="center"/>
      <protection/>
    </xf>
    <xf numFmtId="0" fontId="70" fillId="0" borderId="24" xfId="65" applyFont="1" applyBorder="1" applyAlignment="1">
      <alignment horizontal="center" vertical="center"/>
      <protection/>
    </xf>
    <xf numFmtId="0" fontId="70" fillId="0" borderId="25" xfId="65" applyFont="1" applyBorder="1" applyAlignment="1">
      <alignment horizontal="center" vertical="center"/>
      <protection/>
    </xf>
    <xf numFmtId="0" fontId="70" fillId="0" borderId="26" xfId="65" applyFont="1" applyBorder="1" applyAlignment="1">
      <alignment horizontal="center" vertical="center"/>
      <protection/>
    </xf>
    <xf numFmtId="184" fontId="70" fillId="0" borderId="14" xfId="65" applyNumberFormat="1" applyFont="1" applyBorder="1" applyAlignment="1">
      <alignment horizontal="center" vertical="center"/>
      <protection/>
    </xf>
    <xf numFmtId="184" fontId="70" fillId="0" borderId="15" xfId="0" applyNumberFormat="1" applyFont="1" applyBorder="1" applyAlignment="1">
      <alignment horizontal="center" vertical="center"/>
    </xf>
    <xf numFmtId="184" fontId="70" fillId="0" borderId="16" xfId="0" applyNumberFormat="1" applyFont="1" applyBorder="1" applyAlignment="1">
      <alignment horizontal="center" vertical="center"/>
    </xf>
    <xf numFmtId="0" fontId="85" fillId="0" borderId="19" xfId="65" applyFont="1" applyBorder="1" applyAlignment="1">
      <alignment horizontal="center" vertical="center" textRotation="255" wrapText="1"/>
      <protection/>
    </xf>
    <xf numFmtId="0" fontId="85" fillId="0" borderId="23" xfId="65" applyFont="1" applyBorder="1" applyAlignment="1">
      <alignment horizontal="center" vertical="center" textRotation="255" wrapText="1"/>
      <protection/>
    </xf>
    <xf numFmtId="0" fontId="70" fillId="0" borderId="202" xfId="65" applyFont="1" applyBorder="1" applyAlignment="1">
      <alignment horizontal="center" vertical="center"/>
      <protection/>
    </xf>
    <xf numFmtId="0" fontId="70" fillId="0" borderId="203" xfId="65" applyFont="1" applyBorder="1" applyAlignment="1">
      <alignment horizontal="center" vertical="center"/>
      <protection/>
    </xf>
    <xf numFmtId="0" fontId="70" fillId="0" borderId="199" xfId="65" applyFont="1" applyBorder="1" applyAlignment="1">
      <alignment horizontal="center" vertical="center"/>
      <protection/>
    </xf>
    <xf numFmtId="184" fontId="70" fillId="0" borderId="203" xfId="0" applyNumberFormat="1" applyFont="1" applyBorder="1" applyAlignment="1">
      <alignment horizontal="center" vertical="center"/>
    </xf>
    <xf numFmtId="184" fontId="70" fillId="0" borderId="199" xfId="0" applyNumberFormat="1" applyFont="1" applyBorder="1" applyAlignment="1">
      <alignment horizontal="center" vertical="center"/>
    </xf>
    <xf numFmtId="0" fontId="70" fillId="0" borderId="206" xfId="65" applyFont="1" applyBorder="1" applyAlignment="1">
      <alignment horizontal="right" vertical="center"/>
      <protection/>
    </xf>
    <xf numFmtId="0" fontId="70" fillId="0" borderId="207" xfId="65" applyFont="1" applyBorder="1" applyAlignment="1">
      <alignment horizontal="right" vertical="center"/>
      <protection/>
    </xf>
    <xf numFmtId="0" fontId="70" fillId="0" borderId="208" xfId="65" applyFont="1" applyBorder="1" applyAlignment="1">
      <alignment horizontal="right" vertical="center"/>
      <protection/>
    </xf>
    <xf numFmtId="0" fontId="70" fillId="0" borderId="34" xfId="65" applyFont="1" applyBorder="1" applyAlignment="1">
      <alignment horizontal="center" vertical="center"/>
      <protection/>
    </xf>
    <xf numFmtId="0" fontId="70" fillId="0" borderId="64" xfId="65" applyFont="1" applyBorder="1" applyAlignment="1">
      <alignment horizontal="center" vertical="center"/>
      <protection/>
    </xf>
    <xf numFmtId="0" fontId="70" fillId="0" borderId="54" xfId="65" applyFont="1" applyBorder="1" applyAlignment="1">
      <alignment horizontal="center" vertical="center"/>
      <protection/>
    </xf>
    <xf numFmtId="184" fontId="70" fillId="0" borderId="34" xfId="65" applyNumberFormat="1" applyFont="1" applyBorder="1" applyAlignment="1">
      <alignment horizontal="center" vertical="center"/>
      <protection/>
    </xf>
    <xf numFmtId="184" fontId="70" fillId="0" borderId="64" xfId="65" applyNumberFormat="1" applyFont="1" applyBorder="1" applyAlignment="1">
      <alignment horizontal="center" vertical="center"/>
      <protection/>
    </xf>
    <xf numFmtId="184" fontId="70" fillId="0" borderId="54" xfId="65" applyNumberFormat="1" applyFont="1" applyBorder="1" applyAlignment="1">
      <alignment horizontal="center" vertical="center"/>
      <protection/>
    </xf>
    <xf numFmtId="184" fontId="70" fillId="0" borderId="64" xfId="0" applyNumberFormat="1" applyFont="1" applyBorder="1" applyAlignment="1">
      <alignment horizontal="center" vertical="center"/>
    </xf>
    <xf numFmtId="184" fontId="70" fillId="0" borderId="54" xfId="0" applyNumberFormat="1" applyFont="1" applyBorder="1" applyAlignment="1">
      <alignment horizontal="center" vertical="center"/>
    </xf>
    <xf numFmtId="0" fontId="70" fillId="0" borderId="25" xfId="0" applyFont="1" applyBorder="1" applyAlignment="1">
      <alignment horizontal="center" vertical="center"/>
    </xf>
    <xf numFmtId="0" fontId="70" fillId="0" borderId="11" xfId="65" applyFont="1" applyBorder="1" applyAlignment="1">
      <alignment horizontal="center" vertical="center" textRotation="255" shrinkToFit="1"/>
      <protection/>
    </xf>
    <xf numFmtId="0" fontId="70" fillId="0" borderId="19" xfId="65" applyFont="1" applyBorder="1" applyAlignment="1">
      <alignment horizontal="center" vertical="center" textRotation="255" shrinkToFit="1"/>
      <protection/>
    </xf>
    <xf numFmtId="0" fontId="70" fillId="0" borderId="33" xfId="65" applyFont="1" applyBorder="1" applyAlignment="1">
      <alignment horizontal="center" vertical="center" textRotation="255" shrinkToFit="1"/>
      <protection/>
    </xf>
    <xf numFmtId="0" fontId="71" fillId="0" borderId="0" xfId="65" applyFont="1" applyAlignment="1">
      <alignment horizontal="right"/>
      <protection/>
    </xf>
    <xf numFmtId="0" fontId="71" fillId="0" borderId="21" xfId="65" applyFont="1" applyBorder="1" applyAlignment="1">
      <alignment horizontal="right"/>
      <protection/>
    </xf>
    <xf numFmtId="0" fontId="70" fillId="33" borderId="14" xfId="65" applyFont="1" applyFill="1" applyBorder="1" applyAlignment="1">
      <alignment horizontal="center" vertical="center"/>
      <protection/>
    </xf>
    <xf numFmtId="0" fontId="70" fillId="33" borderId="15" xfId="65" applyFont="1" applyFill="1" applyBorder="1" applyAlignment="1">
      <alignment horizontal="center" vertical="center"/>
      <protection/>
    </xf>
    <xf numFmtId="0" fontId="70" fillId="33" borderId="16" xfId="65" applyFont="1" applyFill="1" applyBorder="1" applyAlignment="1">
      <alignment horizontal="center" vertical="center"/>
      <protection/>
    </xf>
    <xf numFmtId="0" fontId="70" fillId="0" borderId="20" xfId="0" applyFont="1" applyBorder="1" applyAlignment="1">
      <alignment horizontal="center" vertical="center"/>
    </xf>
    <xf numFmtId="0" fontId="70" fillId="0" borderId="21" xfId="0" applyFont="1" applyBorder="1" applyAlignment="1">
      <alignment horizontal="center" vertical="center"/>
    </xf>
    <xf numFmtId="0" fontId="70" fillId="0" borderId="22" xfId="0" applyFont="1" applyBorder="1" applyAlignment="1">
      <alignment horizontal="center" vertical="center"/>
    </xf>
    <xf numFmtId="0" fontId="77" fillId="33" borderId="14" xfId="65" applyFont="1" applyFill="1" applyBorder="1" applyAlignment="1">
      <alignment horizontal="center" vertical="center" wrapText="1" shrinkToFit="1"/>
      <protection/>
    </xf>
    <xf numFmtId="0" fontId="77" fillId="33" borderId="15" xfId="65" applyFont="1" applyFill="1" applyBorder="1" applyAlignment="1">
      <alignment horizontal="center" vertical="center" shrinkToFit="1"/>
      <protection/>
    </xf>
    <xf numFmtId="0" fontId="77" fillId="33" borderId="16" xfId="65" applyFont="1" applyFill="1" applyBorder="1" applyAlignment="1">
      <alignment horizontal="center" vertical="center" shrinkToFit="1"/>
      <protection/>
    </xf>
    <xf numFmtId="0" fontId="70" fillId="0" borderId="20" xfId="0" applyFont="1" applyBorder="1" applyAlignment="1">
      <alignment horizontal="center" vertical="center" shrinkToFit="1"/>
    </xf>
    <xf numFmtId="0" fontId="70" fillId="0" borderId="21" xfId="0" applyFont="1" applyBorder="1" applyAlignment="1">
      <alignment horizontal="center" vertical="center" shrinkToFit="1"/>
    </xf>
    <xf numFmtId="0" fontId="70" fillId="0" borderId="22" xfId="0" applyFont="1" applyBorder="1" applyAlignment="1">
      <alignment horizontal="center" vertical="center" shrinkToFit="1"/>
    </xf>
    <xf numFmtId="0" fontId="77" fillId="33" borderId="14" xfId="65" applyFont="1" applyFill="1" applyBorder="1" applyAlignment="1">
      <alignment horizontal="center" vertical="center" wrapText="1"/>
      <protection/>
    </xf>
    <xf numFmtId="0" fontId="77" fillId="33" borderId="15" xfId="65" applyFont="1" applyFill="1" applyBorder="1" applyAlignment="1">
      <alignment horizontal="center" vertical="center" wrapText="1"/>
      <protection/>
    </xf>
    <xf numFmtId="0" fontId="77" fillId="33" borderId="25" xfId="65" applyFont="1" applyFill="1" applyBorder="1" applyAlignment="1">
      <alignment horizontal="center" vertical="center"/>
      <protection/>
    </xf>
    <xf numFmtId="0" fontId="77" fillId="33" borderId="26" xfId="65" applyFont="1" applyFill="1" applyBorder="1" applyAlignment="1">
      <alignment horizontal="center" vertical="center"/>
      <protection/>
    </xf>
    <xf numFmtId="0" fontId="77" fillId="33" borderId="20" xfId="65" applyFont="1" applyFill="1" applyBorder="1" applyAlignment="1">
      <alignment horizontal="center" vertical="center" wrapText="1"/>
      <protection/>
    </xf>
    <xf numFmtId="0" fontId="70" fillId="0" borderId="21" xfId="0" applyFont="1" applyBorder="1" applyAlignment="1">
      <alignment horizontal="center" vertical="center" wrapText="1"/>
    </xf>
    <xf numFmtId="0" fontId="70" fillId="0" borderId="22" xfId="0" applyFont="1" applyBorder="1" applyAlignment="1">
      <alignment horizontal="center" vertical="center" wrapText="1"/>
    </xf>
    <xf numFmtId="0" fontId="77" fillId="33" borderId="24" xfId="65" applyFont="1" applyFill="1" applyBorder="1" applyAlignment="1">
      <alignment horizontal="center" vertical="center" shrinkToFit="1"/>
      <protection/>
    </xf>
    <xf numFmtId="0" fontId="70" fillId="0" borderId="25" xfId="0" applyFont="1" applyBorder="1" applyAlignment="1">
      <alignment horizontal="center" vertical="center" shrinkToFit="1"/>
    </xf>
    <xf numFmtId="0" fontId="70" fillId="0" borderId="26" xfId="0" applyFont="1" applyBorder="1" applyAlignment="1">
      <alignment horizontal="center" vertical="center" shrinkToFit="1"/>
    </xf>
    <xf numFmtId="0" fontId="70" fillId="0" borderId="202" xfId="65" applyFont="1" applyBorder="1" applyAlignment="1">
      <alignment horizontal="right" vertical="center" shrinkToFit="1"/>
      <protection/>
    </xf>
    <xf numFmtId="0" fontId="70" fillId="0" borderId="203" xfId="65" applyFont="1" applyBorder="1" applyAlignment="1">
      <alignment horizontal="right" vertical="center" shrinkToFit="1"/>
      <protection/>
    </xf>
    <xf numFmtId="0" fontId="70" fillId="0" borderId="199" xfId="65" applyFont="1" applyBorder="1" applyAlignment="1">
      <alignment horizontal="right" vertical="center" shrinkToFit="1"/>
      <protection/>
    </xf>
    <xf numFmtId="184" fontId="70" fillId="0" borderId="21" xfId="65" applyNumberFormat="1" applyFont="1" applyBorder="1" applyAlignment="1">
      <alignment horizontal="center" vertical="center"/>
      <protection/>
    </xf>
    <xf numFmtId="184" fontId="70" fillId="0" borderId="22" xfId="65" applyNumberFormat="1" applyFont="1" applyBorder="1" applyAlignment="1">
      <alignment horizontal="center" vertical="center"/>
      <protection/>
    </xf>
    <xf numFmtId="0" fontId="70" fillId="0" borderId="26" xfId="65" applyFont="1" applyFill="1" applyBorder="1" applyAlignment="1">
      <alignment horizontal="center" vertical="center"/>
      <protection/>
    </xf>
    <xf numFmtId="184" fontId="70" fillId="0" borderId="24" xfId="65" applyNumberFormat="1" applyFont="1" applyFill="1" applyBorder="1" applyAlignment="1">
      <alignment horizontal="center" vertical="center"/>
      <protection/>
    </xf>
    <xf numFmtId="0" fontId="70" fillId="0" borderId="20" xfId="65" applyFont="1" applyBorder="1" applyAlignment="1">
      <alignment horizontal="center" vertical="center"/>
      <protection/>
    </xf>
    <xf numFmtId="0" fontId="70" fillId="0" borderId="21" xfId="65" applyFont="1" applyBorder="1" applyAlignment="1">
      <alignment horizontal="center" vertical="center"/>
      <protection/>
    </xf>
    <xf numFmtId="0" fontId="70" fillId="0" borderId="22" xfId="65" applyFont="1" applyBorder="1" applyAlignment="1">
      <alignment horizontal="center" vertical="center"/>
      <protection/>
    </xf>
    <xf numFmtId="184" fontId="70" fillId="0" borderId="207" xfId="65" applyNumberFormat="1" applyFont="1" applyBorder="1" applyAlignment="1">
      <alignment horizontal="center" vertical="center"/>
      <protection/>
    </xf>
    <xf numFmtId="184" fontId="70" fillId="0" borderId="208" xfId="65" applyNumberFormat="1" applyFont="1" applyBorder="1" applyAlignment="1">
      <alignment horizontal="center" vertical="center"/>
      <protection/>
    </xf>
    <xf numFmtId="185" fontId="0" fillId="0" borderId="10" xfId="63" applyNumberFormat="1" applyFont="1" applyFill="1" applyBorder="1" applyAlignment="1">
      <alignment horizontal="center" vertical="center"/>
      <protection/>
    </xf>
    <xf numFmtId="0" fontId="5" fillId="33" borderId="24" xfId="63" applyFont="1" applyFill="1" applyBorder="1" applyAlignment="1">
      <alignment vertical="center" shrinkToFit="1"/>
      <protection/>
    </xf>
    <xf numFmtId="0" fontId="5" fillId="33" borderId="26" xfId="0" applyFont="1" applyFill="1" applyBorder="1" applyAlignment="1">
      <alignment vertical="center" shrinkToFit="1"/>
    </xf>
    <xf numFmtId="0" fontId="5" fillId="33" borderId="24" xfId="0" applyFont="1" applyFill="1" applyBorder="1" applyAlignment="1">
      <alignment horizontal="center" vertical="center"/>
    </xf>
    <xf numFmtId="0" fontId="5" fillId="33" borderId="209" xfId="0" applyFont="1" applyFill="1" applyBorder="1" applyAlignment="1">
      <alignment horizontal="center" vertical="center"/>
    </xf>
    <xf numFmtId="184" fontId="0" fillId="0" borderId="210" xfId="63" applyNumberFormat="1" applyFont="1" applyFill="1" applyBorder="1" applyAlignment="1">
      <alignment horizontal="center" vertical="center"/>
      <protection/>
    </xf>
    <xf numFmtId="184" fontId="0" fillId="0" borderId="10" xfId="63" applyNumberFormat="1" applyFont="1" applyFill="1" applyBorder="1" applyAlignment="1">
      <alignment horizontal="center" vertical="center"/>
      <protection/>
    </xf>
    <xf numFmtId="184" fontId="0" fillId="0" borderId="24" xfId="63" applyNumberFormat="1" applyFont="1" applyFill="1" applyBorder="1" applyAlignment="1">
      <alignment horizontal="center" vertical="center"/>
      <protection/>
    </xf>
    <xf numFmtId="184" fontId="0" fillId="0" borderId="25" xfId="63" applyNumberFormat="1" applyFont="1" applyFill="1" applyBorder="1" applyAlignment="1">
      <alignment horizontal="center" vertical="center"/>
      <protection/>
    </xf>
    <xf numFmtId="184" fontId="0" fillId="0" borderId="26" xfId="63" applyNumberFormat="1" applyFont="1" applyFill="1" applyBorder="1" applyAlignment="1">
      <alignment horizontal="center" vertical="center"/>
      <protection/>
    </xf>
    <xf numFmtId="185" fontId="0" fillId="0" borderId="24" xfId="63" applyNumberFormat="1" applyFont="1" applyFill="1" applyBorder="1" applyAlignment="1">
      <alignment horizontal="center" vertical="center"/>
      <protection/>
    </xf>
    <xf numFmtId="185" fontId="0" fillId="0" borderId="25" xfId="63" applyNumberFormat="1" applyFont="1" applyFill="1" applyBorder="1" applyAlignment="1">
      <alignment horizontal="center" vertical="center"/>
      <protection/>
    </xf>
    <xf numFmtId="185" fontId="0" fillId="0" borderId="26" xfId="63" applyNumberFormat="1" applyFont="1" applyFill="1" applyBorder="1" applyAlignment="1">
      <alignment horizontal="center" vertical="center"/>
      <protection/>
    </xf>
    <xf numFmtId="187" fontId="0" fillId="0" borderId="10" xfId="63" applyNumberFormat="1" applyFont="1" applyFill="1" applyBorder="1" applyAlignment="1">
      <alignment horizontal="center" vertical="center"/>
      <protection/>
    </xf>
    <xf numFmtId="0" fontId="5" fillId="33" borderId="10" xfId="63" applyFont="1" applyFill="1" applyBorder="1" applyAlignment="1">
      <alignment horizontal="distributed" vertical="center"/>
      <protection/>
    </xf>
    <xf numFmtId="0" fontId="5" fillId="33" borderId="10" xfId="0" applyFont="1" applyFill="1" applyBorder="1" applyAlignment="1">
      <alignment horizontal="distributed" vertical="center"/>
    </xf>
    <xf numFmtId="0" fontId="5" fillId="33" borderId="14" xfId="0" applyFont="1" applyFill="1" applyBorder="1" applyAlignment="1">
      <alignment horizontal="center" vertical="center"/>
    </xf>
    <xf numFmtId="0" fontId="5" fillId="33" borderId="211" xfId="0" applyFont="1" applyFill="1" applyBorder="1" applyAlignment="1">
      <alignment horizontal="center" vertical="center"/>
    </xf>
    <xf numFmtId="0" fontId="5" fillId="0" borderId="0" xfId="65" applyFont="1" applyAlignment="1">
      <alignment horizontal="right"/>
      <protection/>
    </xf>
    <xf numFmtId="0" fontId="5" fillId="0" borderId="21" xfId="65" applyFont="1" applyBorder="1" applyAlignment="1">
      <alignment horizontal="right"/>
      <protection/>
    </xf>
    <xf numFmtId="0" fontId="5" fillId="33" borderId="14" xfId="63" applyFont="1" applyFill="1" applyBorder="1" applyAlignment="1">
      <alignment horizontal="center" vertical="center"/>
      <protection/>
    </xf>
    <xf numFmtId="0" fontId="5" fillId="33" borderId="15" xfId="63" applyFont="1" applyFill="1" applyBorder="1" applyAlignment="1">
      <alignment horizontal="center" vertical="center"/>
      <protection/>
    </xf>
    <xf numFmtId="0" fontId="5" fillId="33" borderId="211" xfId="63" applyFont="1" applyFill="1" applyBorder="1" applyAlignment="1">
      <alignment horizontal="center" vertical="center"/>
      <protection/>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0" borderId="212" xfId="0" applyFont="1" applyBorder="1" applyAlignment="1">
      <alignment horizontal="center" vertical="center"/>
    </xf>
    <xf numFmtId="0" fontId="4" fillId="33" borderId="213" xfId="65" applyFont="1" applyFill="1" applyBorder="1" applyAlignment="1">
      <alignment horizontal="left" vertical="center" wrapText="1"/>
      <protection/>
    </xf>
    <xf numFmtId="0" fontId="4" fillId="33" borderId="15" xfId="65" applyFont="1" applyFill="1" applyBorder="1" applyAlignment="1">
      <alignment horizontal="left" vertical="center"/>
      <protection/>
    </xf>
    <xf numFmtId="0" fontId="4" fillId="33" borderId="16" xfId="65" applyFont="1" applyFill="1" applyBorder="1" applyAlignment="1">
      <alignment horizontal="left" vertical="center"/>
      <protection/>
    </xf>
    <xf numFmtId="0" fontId="0" fillId="0" borderId="214" xfId="0" applyFont="1" applyBorder="1" applyAlignment="1">
      <alignment horizontal="left" vertical="center"/>
    </xf>
    <xf numFmtId="0" fontId="0" fillId="0" borderId="21" xfId="0" applyFont="1" applyBorder="1" applyAlignment="1">
      <alignment horizontal="left" vertical="center"/>
    </xf>
    <xf numFmtId="0" fontId="0" fillId="0" borderId="22" xfId="0" applyFont="1" applyBorder="1" applyAlignment="1">
      <alignment horizontal="left" vertical="center"/>
    </xf>
    <xf numFmtId="0" fontId="4" fillId="33" borderId="14" xfId="65" applyFont="1" applyFill="1" applyBorder="1" applyAlignment="1">
      <alignment horizontal="left" vertical="center" wrapText="1"/>
      <protection/>
    </xf>
    <xf numFmtId="0" fontId="0" fillId="0" borderId="20" xfId="0" applyFont="1" applyBorder="1" applyAlignment="1">
      <alignment horizontal="left" vertical="center"/>
    </xf>
    <xf numFmtId="0" fontId="0" fillId="0" borderId="15" xfId="0" applyFont="1" applyBorder="1" applyAlignment="1">
      <alignment vertical="center"/>
    </xf>
    <xf numFmtId="0" fontId="0" fillId="0" borderId="16" xfId="0" applyFont="1" applyBorder="1" applyAlignment="1">
      <alignment vertical="center"/>
    </xf>
    <xf numFmtId="0" fontId="0" fillId="33" borderId="14" xfId="65" applyFont="1" applyFill="1" applyBorder="1" applyAlignment="1">
      <alignment horizontal="center" vertical="center"/>
      <protection/>
    </xf>
    <xf numFmtId="0" fontId="0" fillId="33" borderId="15" xfId="65" applyFont="1" applyFill="1" applyBorder="1" applyAlignment="1">
      <alignment horizontal="center" vertical="center"/>
      <protection/>
    </xf>
    <xf numFmtId="0" fontId="0" fillId="33" borderId="16" xfId="65" applyFont="1" applyFill="1" applyBorder="1" applyAlignment="1">
      <alignment horizontal="center" vertical="center"/>
      <protection/>
    </xf>
    <xf numFmtId="0" fontId="0" fillId="0" borderId="22" xfId="0" applyFont="1" applyBorder="1" applyAlignment="1">
      <alignment horizontal="center" vertical="center"/>
    </xf>
    <xf numFmtId="0" fontId="4" fillId="33" borderId="24" xfId="65" applyFont="1" applyFill="1" applyBorder="1" applyAlignment="1">
      <alignment horizontal="center" vertical="center" shrinkToFit="1"/>
      <protection/>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70" fillId="0" borderId="11" xfId="64" applyFont="1" applyBorder="1" applyAlignment="1">
      <alignment horizontal="distributed" vertical="top" wrapText="1"/>
      <protection/>
    </xf>
    <xf numFmtId="0" fontId="70" fillId="0" borderId="19" xfId="64" applyFont="1" applyBorder="1" applyAlignment="1">
      <alignment horizontal="distributed" vertical="top" wrapText="1"/>
      <protection/>
    </xf>
    <xf numFmtId="0" fontId="70" fillId="0" borderId="19" xfId="0" applyFont="1" applyBorder="1" applyAlignment="1">
      <alignment horizontal="distributed" vertical="top"/>
    </xf>
    <xf numFmtId="0" fontId="70" fillId="0" borderId="23" xfId="0" applyFont="1" applyBorder="1" applyAlignment="1">
      <alignment horizontal="distributed" vertical="top"/>
    </xf>
    <xf numFmtId="0" fontId="70" fillId="33" borderId="24" xfId="64" applyFont="1" applyFill="1" applyBorder="1" applyAlignment="1">
      <alignment horizontal="center" vertical="center"/>
      <protection/>
    </xf>
    <xf numFmtId="0" fontId="70" fillId="33" borderId="26" xfId="64" applyFont="1" applyFill="1" applyBorder="1" applyAlignment="1">
      <alignment horizontal="center" vertical="center"/>
      <protection/>
    </xf>
    <xf numFmtId="0" fontId="70" fillId="0" borderId="24" xfId="64" applyFont="1" applyBorder="1" applyAlignment="1">
      <alignment vertical="top" wrapText="1"/>
      <protection/>
    </xf>
    <xf numFmtId="0" fontId="70" fillId="0" borderId="26" xfId="64" applyFont="1" applyBorder="1" applyAlignment="1">
      <alignment vertical="top" wrapText="1"/>
      <protection/>
    </xf>
    <xf numFmtId="0" fontId="70" fillId="0" borderId="24" xfId="64" applyFont="1" applyBorder="1" applyAlignment="1">
      <alignment horizontal="center" vertical="top" wrapText="1"/>
      <protection/>
    </xf>
    <xf numFmtId="0" fontId="70" fillId="0" borderId="26" xfId="64" applyFont="1" applyBorder="1" applyAlignment="1">
      <alignment horizontal="center" vertical="top" wrapText="1"/>
      <protection/>
    </xf>
    <xf numFmtId="0" fontId="70" fillId="0" borderId="20" xfId="0" applyFont="1" applyBorder="1" applyAlignment="1">
      <alignment vertical="top" wrapText="1"/>
    </xf>
    <xf numFmtId="0" fontId="70" fillId="0" borderId="20" xfId="64" applyFont="1" applyBorder="1" applyAlignment="1">
      <alignment vertical="top" wrapText="1"/>
      <protection/>
    </xf>
    <xf numFmtId="0" fontId="70" fillId="0" borderId="22" xfId="64" applyFont="1" applyBorder="1" applyAlignment="1">
      <alignment vertical="top" wrapText="1"/>
      <protection/>
    </xf>
    <xf numFmtId="38" fontId="74" fillId="0" borderId="25" xfId="50" applyFont="1" applyFill="1" applyBorder="1" applyAlignment="1">
      <alignment horizontal="distributed" vertical="center"/>
    </xf>
    <xf numFmtId="38" fontId="74" fillId="0" borderId="15" xfId="50" applyFont="1" applyFill="1" applyBorder="1" applyAlignment="1">
      <alignment horizontal="distributed" vertical="center"/>
    </xf>
    <xf numFmtId="38" fontId="74" fillId="0" borderId="24" xfId="50" applyFont="1" applyFill="1" applyBorder="1" applyAlignment="1">
      <alignment horizontal="distributed" vertical="center"/>
    </xf>
    <xf numFmtId="0" fontId="70" fillId="0" borderId="25" xfId="0" applyFont="1" applyFill="1" applyBorder="1" applyAlignment="1">
      <alignment horizontal="distributed" vertical="center"/>
    </xf>
    <xf numFmtId="0" fontId="70" fillId="0" borderId="25" xfId="0" applyFont="1" applyFill="1" applyBorder="1" applyAlignment="1">
      <alignment vertical="center"/>
    </xf>
    <xf numFmtId="38" fontId="74" fillId="0" borderId="11" xfId="50" applyFont="1" applyFill="1" applyBorder="1" applyAlignment="1">
      <alignment horizontal="center" vertical="distributed" textRotation="255"/>
    </xf>
    <xf numFmtId="38" fontId="74" fillId="0" borderId="19" xfId="50" applyFont="1" applyFill="1" applyBorder="1" applyAlignment="1">
      <alignment horizontal="center" vertical="distributed" textRotation="255"/>
    </xf>
    <xf numFmtId="38" fontId="74" fillId="0" borderId="23" xfId="50" applyFont="1" applyFill="1" applyBorder="1" applyAlignment="1">
      <alignment horizontal="center" vertical="distributed" textRotation="255"/>
    </xf>
    <xf numFmtId="38" fontId="74" fillId="0" borderId="25" xfId="50" applyFont="1" applyFill="1" applyBorder="1" applyAlignment="1">
      <alignment horizontal="right" vertical="center"/>
    </xf>
    <xf numFmtId="38" fontId="74" fillId="0" borderId="26" xfId="50" applyFont="1" applyFill="1" applyBorder="1" applyAlignment="1">
      <alignment horizontal="right" vertical="center"/>
    </xf>
    <xf numFmtId="38" fontId="74" fillId="0" borderId="14" xfId="50" applyFont="1" applyFill="1" applyBorder="1" applyAlignment="1">
      <alignment horizontal="distributed" vertical="center"/>
    </xf>
    <xf numFmtId="0" fontId="74" fillId="0" borderId="15" xfId="62" applyFont="1" applyFill="1" applyBorder="1" applyAlignment="1">
      <alignment/>
      <protection/>
    </xf>
    <xf numFmtId="38" fontId="74" fillId="0" borderId="17" xfId="50" applyFont="1" applyFill="1" applyBorder="1" applyAlignment="1">
      <alignment horizontal="distributed" vertical="center"/>
    </xf>
    <xf numFmtId="0" fontId="74" fillId="0" borderId="0" xfId="62" applyFont="1" applyFill="1" applyAlignment="1">
      <alignment/>
      <protection/>
    </xf>
    <xf numFmtId="190" fontId="2" fillId="0" borderId="15" xfId="66" applyNumberFormat="1" applyFont="1" applyFill="1" applyBorder="1" applyAlignment="1">
      <alignment/>
      <protection/>
    </xf>
    <xf numFmtId="0" fontId="2" fillId="0" borderId="21" xfId="66" applyFont="1" applyFill="1" applyBorder="1" applyAlignment="1">
      <alignment/>
      <protection/>
    </xf>
    <xf numFmtId="190" fontId="2" fillId="0" borderId="159" xfId="66" applyNumberFormat="1" applyFont="1" applyFill="1" applyBorder="1" applyAlignment="1">
      <alignment/>
      <protection/>
    </xf>
    <xf numFmtId="0" fontId="2" fillId="0" borderId="163" xfId="66" applyFont="1" applyFill="1" applyBorder="1" applyAlignment="1">
      <alignment/>
      <protection/>
    </xf>
    <xf numFmtId="190" fontId="2" fillId="0" borderId="14" xfId="66" applyNumberFormat="1" applyFont="1" applyFill="1" applyBorder="1" applyAlignment="1">
      <alignment/>
      <protection/>
    </xf>
    <xf numFmtId="0" fontId="2" fillId="0" borderId="20" xfId="66" applyFont="1" applyFill="1" applyBorder="1" applyAlignment="1">
      <alignment/>
      <protection/>
    </xf>
    <xf numFmtId="38" fontId="74" fillId="0" borderId="15" xfId="50" applyFont="1" applyFill="1" applyBorder="1" applyAlignment="1">
      <alignment/>
    </xf>
    <xf numFmtId="38" fontId="74" fillId="0" borderId="20" xfId="50" applyFont="1" applyFill="1" applyBorder="1" applyAlignment="1">
      <alignment/>
    </xf>
    <xf numFmtId="38" fontId="74" fillId="0" borderId="21" xfId="50" applyFont="1" applyFill="1" applyBorder="1" applyAlignment="1">
      <alignment/>
    </xf>
    <xf numFmtId="38" fontId="74" fillId="0" borderId="15" xfId="50" applyFont="1" applyFill="1" applyBorder="1" applyAlignment="1">
      <alignment horizontal="center" vertical="center"/>
    </xf>
    <xf numFmtId="38" fontId="74" fillId="0" borderId="21" xfId="50" applyFont="1" applyFill="1" applyBorder="1" applyAlignment="1">
      <alignment horizontal="center" vertical="center"/>
    </xf>
    <xf numFmtId="38" fontId="74" fillId="0" borderId="16" xfId="50" applyFont="1" applyFill="1" applyBorder="1" applyAlignment="1">
      <alignment vertical="center"/>
    </xf>
    <xf numFmtId="38" fontId="74" fillId="0" borderId="22" xfId="50" applyFont="1" applyFill="1" applyBorder="1" applyAlignment="1">
      <alignment vertical="center"/>
    </xf>
    <xf numFmtId="190" fontId="2" fillId="0" borderId="11" xfId="66" applyNumberFormat="1" applyFont="1" applyFill="1" applyBorder="1" applyAlignment="1">
      <alignment/>
      <protection/>
    </xf>
    <xf numFmtId="0" fontId="2" fillId="0" borderId="23" xfId="66" applyFont="1" applyFill="1" applyBorder="1" applyAlignment="1">
      <alignment/>
      <protection/>
    </xf>
    <xf numFmtId="190" fontId="2" fillId="0" borderId="136" xfId="66" applyNumberFormat="1" applyFont="1" applyFill="1" applyBorder="1" applyAlignment="1">
      <alignment/>
      <protection/>
    </xf>
    <xf numFmtId="0" fontId="2" fillId="0" borderId="133" xfId="66" applyFont="1" applyFill="1" applyBorder="1" applyAlignment="1">
      <alignment/>
      <protection/>
    </xf>
    <xf numFmtId="0" fontId="75" fillId="0" borderId="24" xfId="62" applyFont="1" applyFill="1" applyBorder="1" applyAlignment="1">
      <alignment vertical="center" wrapText="1" shrinkToFit="1"/>
      <protection/>
    </xf>
    <xf numFmtId="0" fontId="75" fillId="0" borderId="25" xfId="62" applyFont="1" applyFill="1" applyBorder="1" applyAlignment="1">
      <alignment vertical="center" wrapText="1" shrinkToFit="1"/>
      <protection/>
    </xf>
    <xf numFmtId="0" fontId="74" fillId="0" borderId="24" xfId="62" applyFont="1" applyFill="1" applyBorder="1" applyAlignment="1">
      <alignment horizontal="distributed" vertical="center"/>
      <protection/>
    </xf>
    <xf numFmtId="0" fontId="74" fillId="0" borderId="25" xfId="62" applyFont="1" applyFill="1" applyBorder="1" applyAlignment="1">
      <alignment horizontal="distributed" vertical="center"/>
      <protection/>
    </xf>
    <xf numFmtId="0" fontId="7" fillId="0" borderId="24" xfId="0" applyFont="1" applyFill="1" applyBorder="1" applyAlignment="1">
      <alignment horizontal="left" vertical="center" wrapText="1"/>
    </xf>
    <xf numFmtId="0" fontId="7" fillId="0" borderId="25" xfId="0" applyFont="1" applyFill="1" applyBorder="1" applyAlignment="1">
      <alignment horizontal="left" vertical="center"/>
    </xf>
    <xf numFmtId="0" fontId="2" fillId="0" borderId="25" xfId="0" applyFont="1" applyFill="1" applyBorder="1" applyAlignment="1">
      <alignment horizontal="right" vertical="center"/>
    </xf>
    <xf numFmtId="0" fontId="2" fillId="0" borderId="25" xfId="0" applyFont="1" applyFill="1" applyBorder="1" applyAlignment="1">
      <alignment vertical="center"/>
    </xf>
    <xf numFmtId="0" fontId="2" fillId="0" borderId="26" xfId="0" applyFont="1" applyFill="1" applyBorder="1" applyAlignment="1">
      <alignment vertical="center"/>
    </xf>
    <xf numFmtId="0" fontId="7" fillId="0" borderId="24" xfId="0" applyFont="1" applyFill="1" applyBorder="1" applyAlignment="1">
      <alignment horizontal="left" vertical="center" wrapText="1" shrinkToFit="1"/>
    </xf>
    <xf numFmtId="0" fontId="7" fillId="0" borderId="25" xfId="0" applyFont="1" applyFill="1" applyBorder="1" applyAlignment="1">
      <alignment horizontal="left" vertical="center" shrinkToFit="1"/>
    </xf>
    <xf numFmtId="0" fontId="7" fillId="0" borderId="20" xfId="0" applyFont="1" applyFill="1" applyBorder="1" applyAlignment="1">
      <alignment horizontal="left" vertical="center" wrapText="1" shrinkToFit="1"/>
    </xf>
    <xf numFmtId="0" fontId="7" fillId="0" borderId="21" xfId="0" applyFont="1" applyFill="1" applyBorder="1" applyAlignment="1">
      <alignment horizontal="left" vertical="center" shrinkToFit="1"/>
    </xf>
    <xf numFmtId="0" fontId="13" fillId="0" borderId="24" xfId="0" applyFont="1" applyFill="1" applyBorder="1" applyAlignment="1">
      <alignment horizontal="left" vertical="center" wrapText="1"/>
    </xf>
    <xf numFmtId="0" fontId="13" fillId="0" borderId="25" xfId="0" applyFont="1" applyFill="1" applyBorder="1" applyAlignment="1">
      <alignment horizontal="left" vertical="center"/>
    </xf>
    <xf numFmtId="0" fontId="74" fillId="0" borderId="19" xfId="62" applyFont="1" applyFill="1" applyBorder="1" applyAlignment="1">
      <alignment horizontal="center" vertical="distributed" textRotation="255"/>
      <protection/>
    </xf>
    <xf numFmtId="0" fontId="74" fillId="0" borderId="23" xfId="62" applyFont="1" applyFill="1" applyBorder="1" applyAlignment="1">
      <alignment horizontal="center" vertical="distributed" textRotation="255"/>
      <protection/>
    </xf>
    <xf numFmtId="38" fontId="74" fillId="0" borderId="24" xfId="50" applyFont="1" applyFill="1" applyBorder="1" applyAlignment="1">
      <alignment horizontal="center" vertical="center"/>
    </xf>
    <xf numFmtId="0" fontId="74" fillId="0" borderId="25" xfId="62" applyFont="1" applyFill="1" applyBorder="1" applyAlignment="1">
      <alignment horizontal="center" vertical="center"/>
      <protection/>
    </xf>
    <xf numFmtId="0" fontId="70" fillId="0" borderId="25" xfId="0" applyFont="1" applyFill="1" applyBorder="1" applyAlignment="1">
      <alignment horizontal="center" vertical="center"/>
    </xf>
    <xf numFmtId="38" fontId="74" fillId="0" borderId="24" xfId="50" applyFont="1" applyFill="1" applyBorder="1" applyAlignment="1">
      <alignment vertical="center" wrapText="1"/>
    </xf>
    <xf numFmtId="38" fontId="74" fillId="0" borderId="25" xfId="50" applyFont="1" applyFill="1" applyBorder="1" applyAlignment="1">
      <alignment vertical="center" wrapText="1"/>
    </xf>
    <xf numFmtId="38" fontId="78" fillId="0" borderId="14" xfId="50" applyFont="1" applyFill="1" applyBorder="1" applyAlignment="1">
      <alignment horizontal="center" vertical="distributed" textRotation="255"/>
    </xf>
    <xf numFmtId="0" fontId="74" fillId="0" borderId="16" xfId="62" applyFont="1" applyFill="1" applyBorder="1" applyAlignment="1">
      <alignment horizontal="center" vertical="distributed" textRotation="255"/>
      <protection/>
    </xf>
    <xf numFmtId="38" fontId="78" fillId="0" borderId="17" xfId="50" applyFont="1" applyFill="1" applyBorder="1" applyAlignment="1">
      <alignment horizontal="center" vertical="distributed" textRotation="255"/>
    </xf>
    <xf numFmtId="0" fontId="74" fillId="0" borderId="18" xfId="62" applyFont="1" applyFill="1" applyBorder="1" applyAlignment="1">
      <alignment horizontal="center" vertical="distributed" textRotation="255"/>
      <protection/>
    </xf>
    <xf numFmtId="38" fontId="78" fillId="0" borderId="20" xfId="50" applyFont="1" applyFill="1" applyBorder="1" applyAlignment="1">
      <alignment horizontal="center" vertical="distributed" textRotation="255"/>
    </xf>
    <xf numFmtId="0" fontId="74" fillId="0" borderId="22" xfId="62" applyFont="1" applyFill="1" applyBorder="1" applyAlignment="1">
      <alignment horizontal="center" vertical="distributed" textRotation="255"/>
      <protection/>
    </xf>
    <xf numFmtId="0" fontId="2" fillId="0" borderId="24" xfId="62" applyFont="1" applyFill="1" applyBorder="1" applyAlignment="1">
      <alignment horizontal="distributed" vertical="center"/>
      <protection/>
    </xf>
    <xf numFmtId="0" fontId="2" fillId="0" borderId="25" xfId="62" applyFont="1" applyFill="1" applyBorder="1" applyAlignment="1">
      <alignment horizontal="distributed" vertical="center"/>
      <protection/>
    </xf>
    <xf numFmtId="0" fontId="7" fillId="0" borderId="0" xfId="62" applyFont="1" applyFill="1" applyAlignment="1">
      <alignment horizontal="right"/>
      <protection/>
    </xf>
    <xf numFmtId="0" fontId="7" fillId="0" borderId="0" xfId="62" applyFont="1" applyFill="1" applyBorder="1" applyAlignment="1">
      <alignment horizontal="right"/>
      <protection/>
    </xf>
    <xf numFmtId="0" fontId="2" fillId="0" borderId="14" xfId="62" applyFont="1" applyFill="1" applyBorder="1" applyAlignment="1">
      <alignment horizontal="distributed" vertical="center"/>
      <protection/>
    </xf>
    <xf numFmtId="0" fontId="2" fillId="0" borderId="15" xfId="62" applyFont="1" applyFill="1" applyBorder="1" applyAlignment="1">
      <alignment horizontal="distributed" vertical="center"/>
      <protection/>
    </xf>
    <xf numFmtId="0" fontId="2" fillId="0" borderId="24" xfId="62" applyFont="1" applyFill="1" applyBorder="1" applyAlignment="1">
      <alignment horizontal="distributed" vertical="center" indent="1"/>
      <protection/>
    </xf>
    <xf numFmtId="0" fontId="2" fillId="0" borderId="25" xfId="62" applyFont="1" applyFill="1" applyBorder="1" applyAlignment="1">
      <alignment horizontal="distributed" vertical="center" indent="1"/>
      <protection/>
    </xf>
    <xf numFmtId="0" fontId="2" fillId="0" borderId="26" xfId="62" applyFont="1" applyFill="1" applyBorder="1" applyAlignment="1">
      <alignment horizontal="distributed" vertical="center" indent="1"/>
      <protection/>
    </xf>
    <xf numFmtId="0" fontId="2" fillId="0" borderId="14" xfId="62" applyFont="1" applyFill="1" applyBorder="1" applyAlignment="1">
      <alignment horizontal="distributed" vertical="center" indent="1"/>
      <protection/>
    </xf>
    <xf numFmtId="0" fontId="2" fillId="0" borderId="15" xfId="62" applyFont="1" applyFill="1" applyBorder="1" applyAlignment="1">
      <alignment horizontal="distributed" vertical="center" indent="1"/>
      <protection/>
    </xf>
    <xf numFmtId="0" fontId="2" fillId="0" borderId="16" xfId="62" applyFont="1" applyFill="1" applyBorder="1" applyAlignment="1">
      <alignment horizontal="distributed" vertical="center" indent="1"/>
      <protection/>
    </xf>
    <xf numFmtId="0" fontId="2" fillId="0" borderId="24" xfId="62" applyFont="1" applyFill="1" applyBorder="1" applyAlignment="1">
      <alignment horizontal="center" vertical="center"/>
      <protection/>
    </xf>
    <xf numFmtId="0" fontId="2" fillId="0" borderId="25" xfId="62" applyFont="1" applyFill="1" applyBorder="1" applyAlignment="1">
      <alignment horizontal="center" vertical="center"/>
      <protection/>
    </xf>
    <xf numFmtId="0" fontId="2" fillId="0" borderId="26" xfId="62" applyFont="1" applyFill="1" applyBorder="1" applyAlignment="1">
      <alignment horizontal="center" vertical="center"/>
      <protection/>
    </xf>
    <xf numFmtId="38" fontId="74" fillId="0" borderId="0" xfId="50" applyFont="1" applyAlignment="1">
      <alignment horizontal="right"/>
    </xf>
    <xf numFmtId="38" fontId="74" fillId="0" borderId="19" xfId="50" applyFont="1" applyFill="1" applyBorder="1" applyAlignment="1">
      <alignment horizontal="center" vertical="center" textRotation="255"/>
    </xf>
    <xf numFmtId="0" fontId="74" fillId="0" borderId="19" xfId="67" applyFont="1" applyFill="1" applyBorder="1" applyAlignment="1">
      <alignment horizontal="center" vertical="center" textRotation="255"/>
      <protection/>
    </xf>
    <xf numFmtId="38" fontId="74" fillId="0" borderId="0" xfId="50" applyFont="1" applyFill="1" applyBorder="1" applyAlignment="1">
      <alignment horizontal="left" vertical="center"/>
    </xf>
    <xf numFmtId="38" fontId="74" fillId="0" borderId="14" xfId="50" applyFont="1" applyFill="1" applyBorder="1" applyAlignment="1">
      <alignment horizontal="left" vertical="center"/>
    </xf>
    <xf numFmtId="38" fontId="74" fillId="0" borderId="15" xfId="50" applyFont="1" applyFill="1" applyBorder="1" applyAlignment="1">
      <alignment horizontal="left" vertical="center"/>
    </xf>
    <xf numFmtId="0" fontId="71" fillId="33" borderId="10" xfId="0" applyFont="1" applyFill="1" applyBorder="1" applyAlignment="1">
      <alignment horizontal="center" vertical="center"/>
    </xf>
    <xf numFmtId="0" fontId="71" fillId="33" borderId="24" xfId="0" applyFont="1" applyFill="1" applyBorder="1" applyAlignment="1">
      <alignment horizontal="center" vertical="center"/>
    </xf>
    <xf numFmtId="0" fontId="71" fillId="33" borderId="25" xfId="0" applyFont="1" applyFill="1" applyBorder="1" applyAlignment="1">
      <alignment horizontal="center" vertical="center"/>
    </xf>
    <xf numFmtId="0" fontId="71" fillId="33" borderId="26" xfId="0" applyFont="1" applyFill="1" applyBorder="1" applyAlignment="1">
      <alignment horizontal="center" vertical="center"/>
    </xf>
    <xf numFmtId="38" fontId="74" fillId="0" borderId="24" xfId="50" applyFont="1" applyBorder="1" applyAlignment="1">
      <alignment vertical="center" wrapText="1"/>
    </xf>
    <xf numFmtId="38" fontId="74" fillId="0" borderId="25" xfId="50" applyFont="1" applyBorder="1" applyAlignment="1">
      <alignment vertical="center" wrapText="1"/>
    </xf>
    <xf numFmtId="38" fontId="74" fillId="0" borderId="26" xfId="50" applyFont="1" applyBorder="1" applyAlignment="1">
      <alignment vertical="center" wrapText="1"/>
    </xf>
    <xf numFmtId="38" fontId="74" fillId="0" borderId="24" xfId="50" applyFont="1" applyFill="1" applyBorder="1" applyAlignment="1">
      <alignment vertical="center"/>
    </xf>
    <xf numFmtId="38" fontId="74" fillId="0" borderId="25" xfId="50" applyFont="1" applyFill="1" applyBorder="1" applyAlignment="1">
      <alignment vertical="center"/>
    </xf>
    <xf numFmtId="38" fontId="74" fillId="0" borderId="26" xfId="50" applyFont="1" applyFill="1" applyBorder="1" applyAlignment="1">
      <alignment vertical="center"/>
    </xf>
    <xf numFmtId="38" fontId="74" fillId="0" borderId="25" xfId="50" applyFont="1" applyBorder="1" applyAlignment="1">
      <alignment vertical="center"/>
    </xf>
    <xf numFmtId="38" fontId="74" fillId="0" borderId="26" xfId="50" applyFont="1" applyBorder="1" applyAlignment="1">
      <alignment vertical="center"/>
    </xf>
    <xf numFmtId="0" fontId="71" fillId="0" borderId="10" xfId="0" applyFont="1" applyFill="1" applyBorder="1" applyAlignment="1">
      <alignment vertical="center" wrapText="1"/>
    </xf>
    <xf numFmtId="0" fontId="71" fillId="0" borderId="10" xfId="0" applyFont="1" applyBorder="1" applyAlignment="1">
      <alignment vertical="center" wrapText="1"/>
    </xf>
    <xf numFmtId="0" fontId="5" fillId="33" borderId="10" xfId="0" applyFont="1" applyFill="1" applyBorder="1" applyAlignment="1">
      <alignment horizontal="center" vertical="center"/>
    </xf>
    <xf numFmtId="0" fontId="5" fillId="0" borderId="14" xfId="0" applyFont="1" applyBorder="1" applyAlignment="1">
      <alignment vertical="center" wrapText="1"/>
    </xf>
    <xf numFmtId="0" fontId="5" fillId="0" borderId="25" xfId="0" applyFont="1" applyBorder="1" applyAlignment="1">
      <alignment vertical="center" wrapText="1"/>
    </xf>
    <xf numFmtId="0" fontId="5" fillId="0" borderId="26" xfId="0" applyFont="1" applyBorder="1" applyAlignment="1">
      <alignment vertical="center" wrapText="1"/>
    </xf>
    <xf numFmtId="0" fontId="5" fillId="0" borderId="25" xfId="0" applyFont="1" applyFill="1" applyBorder="1" applyAlignment="1">
      <alignment vertical="center" wrapText="1"/>
    </xf>
    <xf numFmtId="0" fontId="5" fillId="0" borderId="26" xfId="0" applyFont="1" applyFill="1" applyBorder="1" applyAlignment="1">
      <alignment vertical="center" wrapText="1"/>
    </xf>
    <xf numFmtId="38" fontId="2" fillId="0" borderId="24" xfId="48" applyFont="1" applyFill="1" applyBorder="1" applyAlignment="1">
      <alignment vertical="center" wrapText="1"/>
    </xf>
    <xf numFmtId="38" fontId="2" fillId="0" borderId="25" xfId="48" applyFont="1" applyFill="1" applyBorder="1" applyAlignment="1">
      <alignment vertical="center" wrapText="1"/>
    </xf>
    <xf numFmtId="38" fontId="2" fillId="0" borderId="26" xfId="48" applyFont="1" applyFill="1" applyBorder="1" applyAlignment="1">
      <alignment vertical="center" wrapText="1"/>
    </xf>
    <xf numFmtId="38" fontId="2" fillId="0" borderId="24" xfId="48" applyFont="1" applyBorder="1" applyAlignment="1">
      <alignment vertical="center" wrapText="1"/>
    </xf>
    <xf numFmtId="38" fontId="2" fillId="0" borderId="25" xfId="48" applyFont="1" applyBorder="1" applyAlignment="1">
      <alignment vertical="center" wrapText="1"/>
    </xf>
    <xf numFmtId="38" fontId="2" fillId="0" borderId="26" xfId="48" applyFont="1" applyBorder="1" applyAlignment="1">
      <alignment vertical="center" wrapText="1"/>
    </xf>
    <xf numFmtId="0" fontId="5" fillId="33" borderId="25" xfId="0" applyFont="1" applyFill="1" applyBorder="1" applyAlignment="1">
      <alignment horizontal="center" vertical="center"/>
    </xf>
    <xf numFmtId="0" fontId="5" fillId="33" borderId="26" xfId="0" applyFont="1" applyFill="1" applyBorder="1" applyAlignment="1">
      <alignment horizontal="center" vertical="center"/>
    </xf>
    <xf numFmtId="0" fontId="5" fillId="33" borderId="24" xfId="0" applyFont="1" applyFill="1" applyBorder="1" applyAlignment="1">
      <alignment horizontal="center" vertical="center" wrapText="1"/>
    </xf>
    <xf numFmtId="0" fontId="5" fillId="33" borderId="25" xfId="0" applyFont="1" applyFill="1" applyBorder="1" applyAlignment="1">
      <alignment horizontal="center" vertical="center" wrapText="1"/>
    </xf>
    <xf numFmtId="0" fontId="5" fillId="33" borderId="26" xfId="0" applyFont="1" applyFill="1" applyBorder="1" applyAlignment="1">
      <alignment horizontal="center" vertical="center" wrapText="1"/>
    </xf>
    <xf numFmtId="0" fontId="5" fillId="0" borderId="24" xfId="0" applyFont="1" applyBorder="1" applyAlignment="1">
      <alignment vertical="center" wrapText="1"/>
    </xf>
    <xf numFmtId="0" fontId="5" fillId="0" borderId="15" xfId="0" applyFont="1" applyFill="1" applyBorder="1" applyAlignment="1">
      <alignment vertical="center" wrapText="1"/>
    </xf>
    <xf numFmtId="0" fontId="0" fillId="0" borderId="24" xfId="0" applyBorder="1" applyAlignment="1">
      <alignment vertical="center" wrapText="1"/>
    </xf>
    <xf numFmtId="0" fontId="0" fillId="0" borderId="25" xfId="0" applyFont="1" applyBorder="1" applyAlignment="1">
      <alignment vertical="center" wrapText="1"/>
    </xf>
    <xf numFmtId="0" fontId="0" fillId="0" borderId="26" xfId="0" applyFont="1" applyBorder="1" applyAlignment="1">
      <alignment vertical="center" wrapText="1"/>
    </xf>
    <xf numFmtId="0" fontId="0" fillId="33" borderId="24" xfId="0" applyFont="1" applyFill="1" applyBorder="1" applyAlignment="1">
      <alignment horizontal="center" vertical="center"/>
    </xf>
    <xf numFmtId="0" fontId="0" fillId="33" borderId="25" xfId="0" applyFont="1" applyFill="1" applyBorder="1" applyAlignment="1">
      <alignment horizontal="center" vertical="center"/>
    </xf>
    <xf numFmtId="0" fontId="0" fillId="33" borderId="26" xfId="0" applyFont="1" applyFill="1" applyBorder="1" applyAlignment="1">
      <alignment horizontal="center" vertical="center"/>
    </xf>
    <xf numFmtId="0" fontId="0" fillId="0" borderId="24" xfId="0" applyFont="1" applyBorder="1" applyAlignment="1">
      <alignment vertical="center" wrapText="1"/>
    </xf>
    <xf numFmtId="0" fontId="0" fillId="0" borderId="25" xfId="0" applyFont="1" applyBorder="1" applyAlignment="1">
      <alignment vertical="center"/>
    </xf>
    <xf numFmtId="0" fontId="0" fillId="0" borderId="26" xfId="0" applyFont="1" applyBorder="1" applyAlignment="1">
      <alignment vertical="center"/>
    </xf>
    <xf numFmtId="0" fontId="0" fillId="0" borderId="24" xfId="0" applyFont="1" applyBorder="1" applyAlignment="1">
      <alignment vertical="center"/>
    </xf>
    <xf numFmtId="0" fontId="0" fillId="0" borderId="24" xfId="0" applyFill="1" applyBorder="1" applyAlignment="1">
      <alignment vertical="center" wrapText="1"/>
    </xf>
    <xf numFmtId="0" fontId="0" fillId="0" borderId="25" xfId="0" applyFont="1" applyFill="1" applyBorder="1" applyAlignment="1">
      <alignment vertical="center"/>
    </xf>
    <xf numFmtId="0" fontId="0" fillId="0" borderId="26" xfId="0" applyFont="1" applyFill="1" applyBorder="1" applyAlignment="1">
      <alignment vertical="center"/>
    </xf>
    <xf numFmtId="0" fontId="0" fillId="0" borderId="215" xfId="0" applyFont="1" applyBorder="1" applyAlignment="1">
      <alignment vertical="center"/>
    </xf>
    <xf numFmtId="0" fontId="0" fillId="0" borderId="216" xfId="0" applyFont="1" applyBorder="1" applyAlignment="1">
      <alignment vertical="center"/>
    </xf>
    <xf numFmtId="0" fontId="0" fillId="0" borderId="217" xfId="0" applyFont="1" applyBorder="1" applyAlignment="1">
      <alignment vertical="center"/>
    </xf>
    <xf numFmtId="0" fontId="70" fillId="37" borderId="15" xfId="0" applyFont="1" applyFill="1" applyBorder="1" applyAlignment="1">
      <alignment horizontal="center" vertical="center" shrinkToFit="1"/>
    </xf>
    <xf numFmtId="0" fontId="70" fillId="37" borderId="0" xfId="0" applyFont="1" applyFill="1" applyBorder="1" applyAlignment="1">
      <alignment vertical="center" shrinkToFit="1"/>
    </xf>
    <xf numFmtId="0" fontId="70" fillId="37" borderId="21" xfId="0" applyFont="1" applyFill="1" applyBorder="1" applyAlignment="1">
      <alignment vertical="center" shrinkToFit="1"/>
    </xf>
    <xf numFmtId="0" fontId="0" fillId="36" borderId="16" xfId="0" applyFont="1" applyFill="1" applyBorder="1" applyAlignment="1">
      <alignment horizontal="center" vertical="center" shrinkToFit="1"/>
    </xf>
    <xf numFmtId="0" fontId="0" fillId="36" borderId="18" xfId="0" applyFont="1" applyFill="1" applyBorder="1" applyAlignment="1">
      <alignment vertical="center" shrinkToFit="1"/>
    </xf>
    <xf numFmtId="0" fontId="0" fillId="36" borderId="22" xfId="0" applyFont="1" applyFill="1" applyBorder="1" applyAlignment="1">
      <alignment vertical="center" shrinkToFit="1"/>
    </xf>
    <xf numFmtId="0" fontId="0" fillId="0" borderId="204" xfId="0" applyFont="1" applyFill="1" applyBorder="1" applyAlignment="1">
      <alignment horizontal="left" vertical="center" indent="1"/>
    </xf>
    <xf numFmtId="0" fontId="0" fillId="0" borderId="205" xfId="0" applyFont="1" applyFill="1" applyBorder="1" applyAlignment="1">
      <alignment horizontal="left" vertical="center" indent="1"/>
    </xf>
    <xf numFmtId="0" fontId="0" fillId="0" borderId="218" xfId="0" applyFont="1" applyFill="1" applyBorder="1" applyAlignment="1">
      <alignment horizontal="left" vertical="center" indent="1"/>
    </xf>
    <xf numFmtId="0" fontId="0" fillId="39" borderId="24" xfId="0" applyFill="1" applyBorder="1" applyAlignment="1">
      <alignment horizontal="center" vertical="center" shrinkToFit="1"/>
    </xf>
    <xf numFmtId="0" fontId="0" fillId="0" borderId="14" xfId="0" applyFill="1" applyBorder="1" applyAlignment="1">
      <alignment vertical="center"/>
    </xf>
    <xf numFmtId="0" fontId="0" fillId="35" borderId="16" xfId="0" applyFont="1" applyFill="1" applyBorder="1" applyAlignment="1">
      <alignment vertical="center"/>
    </xf>
    <xf numFmtId="0" fontId="0" fillId="0" borderId="14" xfId="0" applyFont="1" applyFill="1" applyBorder="1" applyAlignment="1">
      <alignment vertical="center" shrinkToFit="1"/>
    </xf>
    <xf numFmtId="0" fontId="0" fillId="0" borderId="16" xfId="0" applyFont="1" applyFill="1" applyBorder="1" applyAlignment="1">
      <alignment vertical="center" shrinkToFit="1"/>
    </xf>
    <xf numFmtId="0" fontId="0" fillId="0" borderId="17" xfId="0" applyFont="1" applyFill="1" applyBorder="1" applyAlignment="1">
      <alignment vertical="center" shrinkToFit="1"/>
    </xf>
    <xf numFmtId="0" fontId="0" fillId="0" borderId="18" xfId="0" applyFont="1" applyFill="1" applyBorder="1" applyAlignment="1">
      <alignment vertical="center" shrinkToFit="1"/>
    </xf>
    <xf numFmtId="0" fontId="0" fillId="0" borderId="204" xfId="0" applyFill="1" applyBorder="1" applyAlignment="1">
      <alignment horizontal="left" vertical="center" indent="1"/>
    </xf>
    <xf numFmtId="0" fontId="0" fillId="0" borderId="73" xfId="0" applyFont="1" applyFill="1" applyBorder="1" applyAlignment="1">
      <alignment horizontal="left" vertical="center" indent="1"/>
    </xf>
    <xf numFmtId="0" fontId="0" fillId="0" borderId="14" xfId="0" applyFont="1" applyFill="1" applyBorder="1" applyAlignment="1">
      <alignment vertical="center" wrapText="1"/>
    </xf>
    <xf numFmtId="0" fontId="0" fillId="0" borderId="15" xfId="0" applyFont="1" applyBorder="1" applyAlignment="1">
      <alignment vertical="center"/>
    </xf>
    <xf numFmtId="0" fontId="0" fillId="0" borderId="16" xfId="0" applyFont="1" applyBorder="1" applyAlignment="1">
      <alignment vertical="center"/>
    </xf>
    <xf numFmtId="0" fontId="0" fillId="0" borderId="17" xfId="0" applyFont="1" applyBorder="1" applyAlignment="1">
      <alignment vertical="center"/>
    </xf>
    <xf numFmtId="0" fontId="0" fillId="0" borderId="0" xfId="0" applyFont="1" applyBorder="1" applyAlignment="1">
      <alignment vertical="center"/>
    </xf>
    <xf numFmtId="0" fontId="0" fillId="0" borderId="18" xfId="0" applyFont="1" applyBorder="1" applyAlignment="1">
      <alignment vertical="center"/>
    </xf>
    <xf numFmtId="0" fontId="0" fillId="0" borderId="20" xfId="0" applyFont="1" applyBorder="1" applyAlignment="1">
      <alignment vertical="center"/>
    </xf>
    <xf numFmtId="0" fontId="0" fillId="0" borderId="21" xfId="0" applyFont="1" applyBorder="1" applyAlignment="1">
      <alignment vertical="center"/>
    </xf>
    <xf numFmtId="0" fontId="0" fillId="0" borderId="22" xfId="0" applyFont="1" applyBorder="1" applyAlignment="1">
      <alignment vertical="center"/>
    </xf>
    <xf numFmtId="0" fontId="0" fillId="0" borderId="17" xfId="0" applyFont="1" applyFill="1" applyBorder="1" applyAlignment="1">
      <alignment horizontal="left" vertical="center" indent="1"/>
    </xf>
    <xf numFmtId="0" fontId="0" fillId="0" borderId="0" xfId="0" applyFont="1" applyFill="1" applyBorder="1" applyAlignment="1">
      <alignment horizontal="left" vertical="center" indent="1"/>
    </xf>
    <xf numFmtId="0" fontId="0" fillId="0" borderId="21" xfId="0" applyFont="1" applyFill="1" applyBorder="1" applyAlignment="1">
      <alignment horizontal="left" vertical="center" indent="1"/>
    </xf>
    <xf numFmtId="0" fontId="0" fillId="0" borderId="17" xfId="0" applyFont="1" applyBorder="1" applyAlignment="1">
      <alignment horizontal="left" vertical="center" indent="1"/>
    </xf>
    <xf numFmtId="0" fontId="0" fillId="0" borderId="0" xfId="0" applyFont="1" applyBorder="1" applyAlignment="1">
      <alignment horizontal="left" vertical="center" indent="1"/>
    </xf>
    <xf numFmtId="0" fontId="0" fillId="0" borderId="14" xfId="0" applyFont="1" applyBorder="1" applyAlignment="1">
      <alignment horizontal="left" vertical="center" indent="1"/>
    </xf>
    <xf numFmtId="0" fontId="0" fillId="0" borderId="15" xfId="0" applyFont="1" applyBorder="1" applyAlignment="1">
      <alignment horizontal="left" vertical="center" indent="1"/>
    </xf>
    <xf numFmtId="0" fontId="0" fillId="0" borderId="15" xfId="0" applyFont="1" applyFill="1" applyBorder="1" applyAlignment="1">
      <alignment vertical="center" shrinkToFit="1"/>
    </xf>
    <xf numFmtId="0" fontId="0" fillId="33" borderId="11" xfId="0" applyFont="1" applyFill="1" applyBorder="1" applyAlignment="1">
      <alignment horizontal="center" vertical="center"/>
    </xf>
    <xf numFmtId="0" fontId="0" fillId="33" borderId="19" xfId="0" applyFont="1" applyFill="1" applyBorder="1" applyAlignment="1">
      <alignment vertical="center"/>
    </xf>
    <xf numFmtId="0" fontId="0" fillId="33" borderId="23" xfId="0" applyFont="1" applyFill="1" applyBorder="1" applyAlignment="1">
      <alignment vertical="center"/>
    </xf>
    <xf numFmtId="0" fontId="0" fillId="0" borderId="11" xfId="0" applyFont="1" applyBorder="1" applyAlignment="1">
      <alignment vertical="center" textRotation="255"/>
    </xf>
    <xf numFmtId="0" fontId="0" fillId="0" borderId="19" xfId="0" applyFont="1" applyBorder="1" applyAlignment="1">
      <alignment vertical="center" textRotation="255"/>
    </xf>
    <xf numFmtId="0" fontId="0" fillId="0" borderId="23" xfId="0" applyFont="1" applyBorder="1" applyAlignment="1">
      <alignment vertical="center" textRotation="255"/>
    </xf>
    <xf numFmtId="0" fontId="0" fillId="36" borderId="14" xfId="0" applyFont="1" applyFill="1" applyBorder="1" applyAlignment="1">
      <alignment horizontal="center" vertical="center"/>
    </xf>
    <xf numFmtId="0" fontId="0" fillId="33" borderId="15" xfId="0" applyFont="1" applyFill="1" applyBorder="1" applyAlignment="1">
      <alignment horizontal="center" vertical="center"/>
    </xf>
    <xf numFmtId="0" fontId="0" fillId="33" borderId="16" xfId="0" applyFont="1" applyFill="1" applyBorder="1" applyAlignment="1">
      <alignment horizontal="center" vertical="center"/>
    </xf>
    <xf numFmtId="0" fontId="0" fillId="33" borderId="17" xfId="0" applyFont="1" applyFill="1" applyBorder="1" applyAlignment="1">
      <alignment horizontal="center" vertical="center"/>
    </xf>
    <xf numFmtId="0" fontId="0" fillId="33" borderId="0" xfId="0" applyFont="1" applyFill="1" applyBorder="1" applyAlignment="1">
      <alignment horizontal="center" vertical="center"/>
    </xf>
    <xf numFmtId="0" fontId="0" fillId="33" borderId="18" xfId="0" applyFont="1" applyFill="1" applyBorder="1" applyAlignment="1">
      <alignment horizontal="center" vertical="center"/>
    </xf>
    <xf numFmtId="0" fontId="0" fillId="33" borderId="20" xfId="0" applyFont="1" applyFill="1" applyBorder="1" applyAlignment="1">
      <alignment horizontal="center" vertical="center"/>
    </xf>
    <xf numFmtId="0" fontId="0" fillId="33" borderId="21" xfId="0" applyFont="1" applyFill="1" applyBorder="1" applyAlignment="1">
      <alignment horizontal="center" vertical="center"/>
    </xf>
    <xf numFmtId="0" fontId="0" fillId="33" borderId="22" xfId="0" applyFont="1" applyFill="1" applyBorder="1" applyAlignment="1">
      <alignment horizontal="center" vertical="center"/>
    </xf>
    <xf numFmtId="0" fontId="0" fillId="35" borderId="147" xfId="0" applyFont="1" applyFill="1" applyBorder="1" applyAlignment="1">
      <alignment horizontal="center" vertical="center" shrinkToFit="1"/>
    </xf>
    <xf numFmtId="0" fontId="0" fillId="0" borderId="31" xfId="0" applyFont="1" applyBorder="1" applyAlignment="1">
      <alignment vertical="center"/>
    </xf>
    <xf numFmtId="0" fontId="0" fillId="0" borderId="219" xfId="0" applyFont="1" applyBorder="1" applyAlignment="1">
      <alignment vertical="center"/>
    </xf>
    <xf numFmtId="0" fontId="0" fillId="39" borderId="24" xfId="0" applyFont="1" applyFill="1" applyBorder="1" applyAlignment="1">
      <alignment horizontal="center" vertical="center" shrinkToFit="1"/>
    </xf>
    <xf numFmtId="0" fontId="0" fillId="33" borderId="14" xfId="0" applyFont="1" applyFill="1" applyBorder="1" applyAlignment="1">
      <alignment vertical="center"/>
    </xf>
    <xf numFmtId="0" fontId="0" fillId="0" borderId="0" xfId="0" applyFont="1" applyAlignment="1">
      <alignment vertical="center"/>
    </xf>
    <xf numFmtId="0" fontId="0" fillId="35" borderId="14" xfId="0" applyFill="1" applyBorder="1" applyAlignment="1">
      <alignment vertical="center"/>
    </xf>
    <xf numFmtId="0" fontId="0" fillId="35" borderId="147" xfId="0" applyFont="1" applyFill="1" applyBorder="1" applyAlignment="1">
      <alignment horizontal="center" vertical="center"/>
    </xf>
    <xf numFmtId="0" fontId="0" fillId="35" borderId="24" xfId="0" applyFill="1" applyBorder="1" applyAlignment="1">
      <alignment vertical="center" shrinkToFit="1"/>
    </xf>
    <xf numFmtId="0" fontId="0" fillId="35" borderId="24" xfId="0" applyFont="1" applyFill="1" applyBorder="1" applyAlignment="1">
      <alignment vertical="center" shrinkToFit="1"/>
    </xf>
    <xf numFmtId="0" fontId="0" fillId="0" borderId="42" xfId="0" applyFont="1" applyBorder="1" applyAlignment="1">
      <alignment horizontal="left" vertical="center" readingOrder="1"/>
    </xf>
    <xf numFmtId="0" fontId="0" fillId="0" borderId="73" xfId="0" applyFont="1" applyBorder="1" applyAlignment="1">
      <alignment horizontal="left" vertical="center" readingOrder="1"/>
    </xf>
    <xf numFmtId="0" fontId="0" fillId="38" borderId="34" xfId="0" applyFont="1" applyFill="1" applyBorder="1" applyAlignment="1">
      <alignment horizontal="left" vertical="center"/>
    </xf>
    <xf numFmtId="0" fontId="0" fillId="38" borderId="64" xfId="0" applyFont="1" applyFill="1" applyBorder="1" applyAlignment="1">
      <alignment horizontal="left" vertical="center"/>
    </xf>
    <xf numFmtId="0" fontId="0" fillId="0" borderId="41" xfId="0" applyFont="1" applyBorder="1" applyAlignment="1">
      <alignment vertical="center"/>
    </xf>
    <xf numFmtId="0" fontId="0" fillId="0" borderId="23" xfId="0" applyFont="1" applyBorder="1" applyAlignment="1">
      <alignment vertical="center"/>
    </xf>
    <xf numFmtId="0" fontId="0" fillId="0" borderId="218" xfId="0" applyFont="1" applyBorder="1" applyAlignment="1">
      <alignment horizontal="left" vertical="center" readingOrder="1"/>
    </xf>
    <xf numFmtId="0" fontId="0" fillId="38" borderId="20" xfId="0" applyFont="1" applyFill="1" applyBorder="1" applyAlignment="1">
      <alignment horizontal="left" vertical="center"/>
    </xf>
    <xf numFmtId="0" fontId="17" fillId="35" borderId="202" xfId="0" applyFont="1" applyFill="1" applyBorder="1" applyAlignment="1">
      <alignment horizontal="center" vertical="center" shrinkToFit="1"/>
    </xf>
    <xf numFmtId="0" fontId="17" fillId="0" borderId="203" xfId="0" applyFont="1" applyBorder="1" applyAlignment="1">
      <alignment vertical="center"/>
    </xf>
    <xf numFmtId="0" fontId="17" fillId="0" borderId="199" xfId="0" applyFont="1" applyBorder="1" applyAlignment="1">
      <alignment vertical="center"/>
    </xf>
    <xf numFmtId="0" fontId="0" fillId="35" borderId="202" xfId="0" applyFont="1" applyFill="1" applyBorder="1" applyAlignment="1">
      <alignment horizontal="center" vertical="center" shrinkToFit="1"/>
    </xf>
    <xf numFmtId="0" fontId="0" fillId="0" borderId="203" xfId="0" applyFont="1" applyBorder="1" applyAlignment="1">
      <alignment vertical="center"/>
    </xf>
    <xf numFmtId="0" fontId="0" fillId="0" borderId="199" xfId="0" applyFont="1" applyBorder="1" applyAlignment="1">
      <alignment vertical="center"/>
    </xf>
    <xf numFmtId="0" fontId="0" fillId="35" borderId="20" xfId="0" applyFont="1" applyFill="1" applyBorder="1" applyAlignment="1">
      <alignment horizontal="center" vertical="center" shrinkToFit="1"/>
    </xf>
    <xf numFmtId="0" fontId="0" fillId="0" borderId="11" xfId="0" applyFont="1" applyBorder="1" applyAlignment="1">
      <alignment horizontal="center" vertical="center" textRotation="255" wrapText="1"/>
    </xf>
    <xf numFmtId="0" fontId="0" fillId="0" borderId="19" xfId="0" applyFont="1" applyBorder="1" applyAlignment="1">
      <alignment horizontal="center" vertical="center" textRotation="255" wrapText="1"/>
    </xf>
    <xf numFmtId="0" fontId="0" fillId="0" borderId="19" xfId="0" applyFont="1" applyBorder="1" applyAlignment="1">
      <alignment vertical="center" textRotation="255" wrapText="1"/>
    </xf>
    <xf numFmtId="0" fontId="0" fillId="0" borderId="23" xfId="0" applyFont="1" applyBorder="1" applyAlignment="1">
      <alignment vertical="center" textRotation="255" wrapText="1"/>
    </xf>
    <xf numFmtId="0" fontId="0" fillId="0" borderId="11" xfId="0" applyFont="1" applyBorder="1" applyAlignment="1">
      <alignment horizontal="center" vertical="center"/>
    </xf>
    <xf numFmtId="0" fontId="0" fillId="0" borderId="33" xfId="0" applyFont="1" applyBorder="1" applyAlignment="1">
      <alignment horizontal="center" vertical="center"/>
    </xf>
    <xf numFmtId="0" fontId="0" fillId="0" borderId="24" xfId="0" applyBorder="1" applyAlignment="1">
      <alignment horizontal="left" vertical="center" readingOrder="1"/>
    </xf>
    <xf numFmtId="0" fontId="0" fillId="0" borderId="26" xfId="0" applyFont="1" applyBorder="1" applyAlignment="1">
      <alignment horizontal="left" vertical="center" readingOrder="1"/>
    </xf>
    <xf numFmtId="0" fontId="0" fillId="38" borderId="12" xfId="0" applyFont="1" applyFill="1" applyBorder="1" applyAlignment="1">
      <alignment horizontal="left" vertical="center"/>
    </xf>
    <xf numFmtId="0" fontId="0" fillId="0" borderId="13" xfId="0" applyFont="1" applyBorder="1" applyAlignment="1">
      <alignment vertical="center"/>
    </xf>
    <xf numFmtId="49" fontId="0" fillId="0" borderId="41" xfId="0" applyNumberFormat="1" applyFont="1" applyBorder="1" applyAlignment="1">
      <alignment horizontal="center" vertical="center"/>
    </xf>
    <xf numFmtId="49" fontId="0" fillId="0" borderId="33" xfId="0" applyNumberFormat="1" applyFont="1" applyBorder="1" applyAlignment="1">
      <alignment horizontal="center" vertical="center"/>
    </xf>
    <xf numFmtId="49" fontId="0" fillId="0" borderId="41" xfId="0" applyNumberFormat="1" applyBorder="1" applyAlignment="1">
      <alignment horizontal="center" vertical="center"/>
    </xf>
    <xf numFmtId="0" fontId="0" fillId="0" borderId="42" xfId="0" applyBorder="1" applyAlignment="1">
      <alignment horizontal="left" vertical="center" readingOrder="1"/>
    </xf>
    <xf numFmtId="0" fontId="0" fillId="0" borderId="89" xfId="0" applyFont="1" applyBorder="1" applyAlignment="1">
      <alignment vertical="center"/>
    </xf>
    <xf numFmtId="0" fontId="0" fillId="0" borderId="70" xfId="0" applyFont="1" applyBorder="1" applyAlignment="1">
      <alignment vertical="center"/>
    </xf>
    <xf numFmtId="0" fontId="0" fillId="0" borderId="11" xfId="0" applyFont="1" applyFill="1" applyBorder="1" applyAlignment="1">
      <alignment horizontal="center" vertical="center" textRotation="255" wrapText="1"/>
    </xf>
    <xf numFmtId="0" fontId="0" fillId="0" borderId="19" xfId="0" applyFont="1" applyFill="1" applyBorder="1" applyAlignment="1">
      <alignment horizontal="center" vertical="center" textRotation="255" wrapText="1"/>
    </xf>
    <xf numFmtId="0" fontId="0" fillId="0" borderId="23" xfId="0" applyFont="1" applyFill="1" applyBorder="1" applyAlignment="1">
      <alignment horizontal="center" vertical="center" textRotation="255" wrapText="1"/>
    </xf>
    <xf numFmtId="0" fontId="0" fillId="0" borderId="24" xfId="0" applyFont="1" applyBorder="1" applyAlignment="1">
      <alignment vertical="center" shrinkToFit="1"/>
    </xf>
    <xf numFmtId="0" fontId="0" fillId="35" borderId="11" xfId="0" applyFont="1" applyFill="1" applyBorder="1" applyAlignment="1">
      <alignment horizontal="center" vertical="center"/>
    </xf>
    <xf numFmtId="0" fontId="0" fillId="35" borderId="19" xfId="0" applyFont="1" applyFill="1" applyBorder="1" applyAlignment="1">
      <alignment horizontal="center" vertical="center"/>
    </xf>
    <xf numFmtId="0" fontId="0" fillId="35" borderId="23" xfId="0" applyFont="1" applyFill="1" applyBorder="1" applyAlignment="1">
      <alignment horizontal="center" vertical="center"/>
    </xf>
    <xf numFmtId="0" fontId="0" fillId="0" borderId="19" xfId="0" applyFont="1" applyBorder="1" applyAlignment="1">
      <alignment horizontal="center" vertical="center"/>
    </xf>
    <xf numFmtId="0" fontId="0" fillId="0" borderId="23" xfId="0" applyFont="1" applyBorder="1" applyAlignment="1">
      <alignment horizontal="center" vertical="center"/>
    </xf>
    <xf numFmtId="0" fontId="0" fillId="35" borderId="14" xfId="0" applyFont="1" applyFill="1" applyBorder="1" applyAlignment="1">
      <alignment horizontal="center" vertical="center"/>
    </xf>
    <xf numFmtId="0" fontId="0" fillId="35" borderId="16" xfId="0" applyFont="1" applyFill="1" applyBorder="1" applyAlignment="1">
      <alignment horizontal="center" vertical="center"/>
    </xf>
    <xf numFmtId="0" fontId="0" fillId="35" borderId="17" xfId="0" applyFont="1" applyFill="1" applyBorder="1" applyAlignment="1">
      <alignment horizontal="center" vertical="center"/>
    </xf>
    <xf numFmtId="0" fontId="0" fillId="35" borderId="18" xfId="0" applyFont="1" applyFill="1" applyBorder="1" applyAlignment="1">
      <alignment horizontal="center" vertical="center"/>
    </xf>
    <xf numFmtId="0" fontId="0" fillId="35" borderId="20" xfId="0" applyFont="1" applyFill="1" applyBorder="1" applyAlignment="1">
      <alignment horizontal="center" vertical="center"/>
    </xf>
    <xf numFmtId="0" fontId="0" fillId="35" borderId="22" xfId="0" applyFont="1" applyFill="1" applyBorder="1" applyAlignment="1">
      <alignment horizontal="center" vertical="center"/>
    </xf>
    <xf numFmtId="0" fontId="17" fillId="35" borderId="15" xfId="0" applyFont="1" applyFill="1" applyBorder="1" applyAlignment="1">
      <alignment horizontal="center" vertical="center" shrinkToFit="1"/>
    </xf>
    <xf numFmtId="0" fontId="17" fillId="0" borderId="0" xfId="0" applyFont="1" applyBorder="1" applyAlignment="1">
      <alignment vertical="center" shrinkToFit="1"/>
    </xf>
    <xf numFmtId="0" fontId="17" fillId="0" borderId="21" xfId="0" applyFont="1" applyBorder="1" applyAlignment="1">
      <alignment vertical="center" shrinkToFit="1"/>
    </xf>
    <xf numFmtId="0" fontId="0" fillId="35" borderId="16" xfId="0" applyFont="1" applyFill="1" applyBorder="1" applyAlignment="1">
      <alignment horizontal="center" vertical="center" shrinkToFit="1"/>
    </xf>
    <xf numFmtId="0" fontId="0" fillId="0" borderId="18" xfId="0" applyFont="1" applyBorder="1" applyAlignment="1">
      <alignment vertical="center" shrinkToFit="1"/>
    </xf>
    <xf numFmtId="0" fontId="0" fillId="0" borderId="22" xfId="0" applyFont="1" applyBorder="1" applyAlignment="1">
      <alignment vertical="center" shrinkToFit="1"/>
    </xf>
    <xf numFmtId="0" fontId="0" fillId="35" borderId="24" xfId="0" applyFont="1" applyFill="1" applyBorder="1" applyAlignment="1">
      <alignment horizontal="center" vertical="center"/>
    </xf>
    <xf numFmtId="0" fontId="0" fillId="0" borderId="25" xfId="0" applyFont="1" applyBorder="1" applyAlignment="1">
      <alignment horizontal="center" vertical="center"/>
    </xf>
    <xf numFmtId="0" fontId="0" fillId="0" borderId="26" xfId="0" applyFont="1" applyBorder="1" applyAlignment="1">
      <alignment horizontal="center" vertical="center"/>
    </xf>
    <xf numFmtId="0" fontId="0" fillId="0" borderId="25" xfId="0" applyFont="1" applyBorder="1" applyAlignment="1">
      <alignment vertical="center" shrinkToFit="1"/>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60222病院様式" xfId="61"/>
    <cellStyle name="標準_060331②収支計画（様式） 2" xfId="62"/>
    <cellStyle name="標準_Book1" xfId="63"/>
    <cellStyle name="標準_Book2" xfId="64"/>
    <cellStyle name="標準_Book2_1" xfId="65"/>
    <cellStyle name="標準_コピー ～ 22経様式第１号－３" xfId="66"/>
    <cellStyle name="標準_健全化計画（様式） 2" xfId="67"/>
    <cellStyle name="良い"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2.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K77"/>
  <sheetViews>
    <sheetView tabSelected="1" view="pageBreakPreview" zoomScale="80" zoomScaleSheetLayoutView="80" zoomScalePageLayoutView="0" workbookViewId="0" topLeftCell="A1">
      <selection activeCell="L34" sqref="L34"/>
    </sheetView>
  </sheetViews>
  <sheetFormatPr defaultColWidth="8.796875" defaultRowHeight="15"/>
  <cols>
    <col min="1" max="1" width="9" style="468" customWidth="1"/>
    <col min="2" max="2" width="2.59765625" style="468" customWidth="1"/>
    <col min="3" max="3" width="8.59765625" style="468" customWidth="1"/>
    <col min="4" max="4" width="14.59765625" style="468" customWidth="1"/>
    <col min="5" max="5" width="21.59765625" style="468" customWidth="1"/>
    <col min="6" max="6" width="4.69921875" style="468" customWidth="1"/>
    <col min="7" max="7" width="2.59765625" style="468" customWidth="1"/>
    <col min="8" max="8" width="8.59765625" style="468" customWidth="1"/>
    <col min="9" max="9" width="14.59765625" style="468" customWidth="1"/>
    <col min="10" max="10" width="20.59765625" style="468" customWidth="1"/>
    <col min="11" max="11" width="11.59765625" style="468" customWidth="1"/>
    <col min="12" max="16384" width="9" style="468" customWidth="1"/>
  </cols>
  <sheetData>
    <row r="1" ht="12.75" customHeight="1" thickTop="1">
      <c r="K1" s="918" t="s">
        <v>40</v>
      </c>
    </row>
    <row r="2" ht="12.75" customHeight="1" thickBot="1">
      <c r="K2" s="919"/>
    </row>
    <row r="3" spans="2:5" ht="18.75" customHeight="1" thickTop="1">
      <c r="B3" s="469" t="s">
        <v>238</v>
      </c>
      <c r="C3" s="470"/>
      <c r="D3" s="470"/>
      <c r="E3" s="470"/>
    </row>
    <row r="4" spans="2:10" ht="9.75" customHeight="1">
      <c r="B4" s="471"/>
      <c r="C4" s="471"/>
      <c r="D4" s="471"/>
      <c r="E4" s="471"/>
      <c r="F4" s="471"/>
      <c r="G4" s="471"/>
      <c r="H4" s="471"/>
      <c r="I4" s="471"/>
      <c r="J4" s="471"/>
    </row>
    <row r="5" ht="14.25">
      <c r="B5" s="468" t="s">
        <v>101</v>
      </c>
    </row>
    <row r="6" spans="2:11" ht="14.25">
      <c r="B6" s="468" t="s">
        <v>116</v>
      </c>
      <c r="G6" s="472" t="s">
        <v>26</v>
      </c>
      <c r="H6" s="473"/>
      <c r="I6" s="473" t="s">
        <v>486</v>
      </c>
      <c r="J6" s="473"/>
      <c r="K6" s="473"/>
    </row>
    <row r="7" ht="3.75" customHeight="1"/>
    <row r="8" spans="2:11" ht="20.25" customHeight="1">
      <c r="B8" s="935" t="s">
        <v>215</v>
      </c>
      <c r="C8" s="894"/>
      <c r="D8" s="895"/>
      <c r="E8" s="946" t="s">
        <v>539</v>
      </c>
      <c r="F8" s="948"/>
      <c r="G8" s="948"/>
      <c r="H8" s="948"/>
      <c r="I8" s="948"/>
      <c r="J8" s="948"/>
      <c r="K8" s="949"/>
    </row>
    <row r="9" spans="2:11" ht="20.25" customHeight="1">
      <c r="B9" s="935" t="s">
        <v>119</v>
      </c>
      <c r="C9" s="894"/>
      <c r="D9" s="895"/>
      <c r="E9" s="936">
        <v>29494</v>
      </c>
      <c r="F9" s="887"/>
      <c r="G9" s="937" t="s">
        <v>117</v>
      </c>
      <c r="H9" s="938"/>
      <c r="I9" s="939"/>
      <c r="J9" s="885" t="s">
        <v>487</v>
      </c>
      <c r="K9" s="934"/>
    </row>
    <row r="10" spans="2:11" ht="20.25" customHeight="1">
      <c r="B10" s="893" t="s">
        <v>315</v>
      </c>
      <c r="C10" s="894"/>
      <c r="D10" s="895"/>
      <c r="E10" s="946" t="s">
        <v>488</v>
      </c>
      <c r="F10" s="947"/>
      <c r="G10" s="943" t="s">
        <v>446</v>
      </c>
      <c r="H10" s="944"/>
      <c r="I10" s="945"/>
      <c r="J10" s="924" t="s">
        <v>516</v>
      </c>
      <c r="K10" s="925"/>
    </row>
    <row r="11" spans="2:11" ht="20.25" customHeight="1">
      <c r="B11" s="474"/>
      <c r="C11" s="935" t="s">
        <v>118</v>
      </c>
      <c r="D11" s="895"/>
      <c r="E11" s="885"/>
      <c r="F11" s="886"/>
      <c r="G11" s="886"/>
      <c r="H11" s="886"/>
      <c r="I11" s="886"/>
      <c r="J11" s="886"/>
      <c r="K11" s="887"/>
    </row>
    <row r="12" spans="2:11" ht="16.5" customHeight="1">
      <c r="B12" s="893" t="s">
        <v>314</v>
      </c>
      <c r="C12" s="904"/>
      <c r="D12" s="905"/>
      <c r="E12" s="896" t="s">
        <v>447</v>
      </c>
      <c r="F12" s="897"/>
      <c r="G12" s="897"/>
      <c r="H12" s="897"/>
      <c r="I12" s="897"/>
      <c r="J12" s="897"/>
      <c r="K12" s="898"/>
    </row>
    <row r="13" spans="2:11" ht="16.5" customHeight="1">
      <c r="B13" s="926"/>
      <c r="C13" s="927"/>
      <c r="D13" s="928"/>
      <c r="E13" s="899" t="s">
        <v>316</v>
      </c>
      <c r="F13" s="900"/>
      <c r="G13" s="900"/>
      <c r="H13" s="900"/>
      <c r="I13" s="900"/>
      <c r="J13" s="900"/>
      <c r="K13" s="901"/>
    </row>
    <row r="14" spans="2:11" ht="13.5" customHeight="1">
      <c r="B14" s="475" t="s">
        <v>408</v>
      </c>
      <c r="C14" s="476"/>
      <c r="D14" s="476"/>
      <c r="E14" s="477"/>
      <c r="F14" s="478"/>
      <c r="G14" s="478"/>
      <c r="H14" s="478"/>
      <c r="I14" s="478"/>
      <c r="J14" s="478"/>
      <c r="K14" s="478"/>
    </row>
    <row r="15" spans="2:11" ht="13.5" customHeight="1">
      <c r="B15" s="475" t="s">
        <v>409</v>
      </c>
      <c r="C15" s="476"/>
      <c r="D15" s="476"/>
      <c r="E15" s="477"/>
      <c r="F15" s="478"/>
      <c r="G15" s="478"/>
      <c r="H15" s="478"/>
      <c r="I15" s="478"/>
      <c r="J15" s="478"/>
      <c r="K15" s="478"/>
    </row>
    <row r="16" spans="2:11" ht="13.5" customHeight="1">
      <c r="B16" s="475" t="s">
        <v>410</v>
      </c>
      <c r="C16" s="476"/>
      <c r="D16" s="476"/>
      <c r="E16" s="477"/>
      <c r="F16" s="478"/>
      <c r="G16" s="478"/>
      <c r="H16" s="478"/>
      <c r="I16" s="478"/>
      <c r="J16" s="478"/>
      <c r="K16" s="478"/>
    </row>
    <row r="17" spans="2:11" ht="13.5" customHeight="1">
      <c r="B17" s="475" t="s">
        <v>411</v>
      </c>
      <c r="C17" s="476"/>
      <c r="D17" s="476"/>
      <c r="E17" s="477"/>
      <c r="F17" s="478"/>
      <c r="G17" s="478"/>
      <c r="H17" s="478"/>
      <c r="I17" s="478"/>
      <c r="J17" s="478"/>
      <c r="K17" s="478"/>
    </row>
    <row r="18" spans="2:11" ht="13.5" customHeight="1">
      <c r="B18" s="475" t="s">
        <v>412</v>
      </c>
      <c r="C18" s="476"/>
      <c r="D18" s="476"/>
      <c r="E18" s="477"/>
      <c r="F18" s="478"/>
      <c r="G18" s="478"/>
      <c r="H18" s="478"/>
      <c r="I18" s="478"/>
      <c r="J18" s="478"/>
      <c r="K18" s="478"/>
    </row>
    <row r="19" spans="2:5" ht="13.5" customHeight="1">
      <c r="B19" s="479" t="s">
        <v>413</v>
      </c>
      <c r="C19" s="479"/>
      <c r="D19" s="479"/>
      <c r="E19" s="479"/>
    </row>
    <row r="20" spans="2:5" ht="13.5" customHeight="1">
      <c r="B20" s="479" t="s">
        <v>414</v>
      </c>
      <c r="C20" s="479"/>
      <c r="D20" s="479"/>
      <c r="E20" s="479"/>
    </row>
    <row r="21" spans="2:5" ht="13.5" customHeight="1">
      <c r="B21" s="479" t="s">
        <v>453</v>
      </c>
      <c r="C21" s="479"/>
      <c r="D21" s="479"/>
      <c r="E21" s="479"/>
    </row>
    <row r="22" spans="2:5" ht="13.5" customHeight="1">
      <c r="B22" s="479" t="s">
        <v>445</v>
      </c>
      <c r="C22" s="479"/>
      <c r="D22" s="479"/>
      <c r="E22" s="479"/>
    </row>
    <row r="23" spans="2:5" ht="13.5" customHeight="1">
      <c r="B23" s="479" t="s">
        <v>444</v>
      </c>
      <c r="C23" s="479"/>
      <c r="D23" s="479"/>
      <c r="E23" s="479"/>
    </row>
    <row r="24" spans="2:5" ht="13.5" customHeight="1">
      <c r="B24" s="479" t="s">
        <v>480</v>
      </c>
      <c r="C24" s="479"/>
      <c r="D24" s="479"/>
      <c r="E24" s="479"/>
    </row>
    <row r="25" spans="2:5" ht="13.5" customHeight="1">
      <c r="B25" s="479" t="s">
        <v>481</v>
      </c>
      <c r="C25" s="479"/>
      <c r="D25" s="479"/>
      <c r="E25" s="479"/>
    </row>
    <row r="26" spans="2:5" ht="13.5" customHeight="1">
      <c r="B26" s="479" t="s">
        <v>483</v>
      </c>
      <c r="C26" s="479"/>
      <c r="D26" s="479"/>
      <c r="E26" s="479"/>
    </row>
    <row r="27" spans="2:5" ht="13.5" customHeight="1">
      <c r="B27" s="479" t="s">
        <v>482</v>
      </c>
      <c r="C27" s="479"/>
      <c r="D27" s="479"/>
      <c r="E27" s="479"/>
    </row>
    <row r="28" ht="7.5" customHeight="1"/>
    <row r="29" spans="2:11" ht="14.25">
      <c r="B29" s="468" t="s">
        <v>102</v>
      </c>
      <c r="K29" s="480"/>
    </row>
    <row r="30" spans="10:11" ht="3.75" customHeight="1">
      <c r="J30" s="481"/>
      <c r="K30" s="481"/>
    </row>
    <row r="31" spans="2:11" ht="19.5" customHeight="1">
      <c r="B31" s="935" t="s">
        <v>76</v>
      </c>
      <c r="C31" s="894"/>
      <c r="D31" s="895"/>
      <c r="E31" s="950" t="s">
        <v>538</v>
      </c>
      <c r="F31" s="951"/>
      <c r="G31" s="482" t="s">
        <v>290</v>
      </c>
      <c r="H31" s="483"/>
      <c r="I31" s="484"/>
      <c r="J31" s="920" t="s">
        <v>549</v>
      </c>
      <c r="K31" s="921"/>
    </row>
    <row r="32" spans="2:11" ht="19.5" customHeight="1">
      <c r="B32" s="485" t="s">
        <v>448</v>
      </c>
      <c r="C32" s="486"/>
      <c r="D32" s="487"/>
      <c r="E32" s="920" t="s">
        <v>440</v>
      </c>
      <c r="F32" s="933"/>
      <c r="G32" s="485" t="s">
        <v>449</v>
      </c>
      <c r="H32" s="486"/>
      <c r="I32" s="487"/>
      <c r="J32" s="920" t="s">
        <v>229</v>
      </c>
      <c r="K32" s="921"/>
    </row>
    <row r="33" spans="2:11" ht="19.5" customHeight="1">
      <c r="B33" s="485" t="s">
        <v>450</v>
      </c>
      <c r="C33" s="486"/>
      <c r="D33" s="487"/>
      <c r="E33" s="920" t="s">
        <v>550</v>
      </c>
      <c r="F33" s="921"/>
      <c r="G33" s="485" t="s">
        <v>451</v>
      </c>
      <c r="H33" s="486"/>
      <c r="I33" s="487"/>
      <c r="J33" s="920" t="s">
        <v>489</v>
      </c>
      <c r="K33" s="921"/>
    </row>
    <row r="34" spans="2:11" ht="19.5" customHeight="1">
      <c r="B34" s="488"/>
      <c r="C34" s="488"/>
      <c r="D34" s="488"/>
      <c r="E34" s="922"/>
      <c r="F34" s="923"/>
      <c r="G34" s="485" t="s">
        <v>452</v>
      </c>
      <c r="H34" s="486"/>
      <c r="I34" s="487"/>
      <c r="J34" s="920" t="s">
        <v>551</v>
      </c>
      <c r="K34" s="921"/>
    </row>
    <row r="35" spans="2:4" ht="13.5" customHeight="1">
      <c r="B35" s="479" t="s">
        <v>415</v>
      </c>
      <c r="C35" s="479"/>
      <c r="D35" s="479"/>
    </row>
    <row r="36" spans="2:4" ht="13.5" customHeight="1">
      <c r="B36" s="479" t="s">
        <v>416</v>
      </c>
      <c r="C36" s="479"/>
      <c r="D36" s="479"/>
    </row>
    <row r="37" spans="2:4" ht="13.5" customHeight="1">
      <c r="B37" s="479" t="s">
        <v>417</v>
      </c>
      <c r="C37" s="479"/>
      <c r="D37" s="479"/>
    </row>
    <row r="38" spans="2:4" ht="13.5" customHeight="1">
      <c r="B38" s="479" t="s">
        <v>484</v>
      </c>
      <c r="C38" s="479"/>
      <c r="D38" s="479"/>
    </row>
    <row r="39" spans="2:4" ht="13.5" customHeight="1">
      <c r="B39" s="479" t="s">
        <v>432</v>
      </c>
      <c r="C39" s="479"/>
      <c r="D39" s="479"/>
    </row>
    <row r="40" spans="2:4" ht="13.5" customHeight="1">
      <c r="B40" s="479" t="s">
        <v>434</v>
      </c>
      <c r="C40" s="479"/>
      <c r="D40" s="479"/>
    </row>
    <row r="41" spans="1:4" ht="13.5" customHeight="1">
      <c r="A41" s="468" t="s">
        <v>239</v>
      </c>
      <c r="B41" s="479" t="s">
        <v>433</v>
      </c>
      <c r="C41" s="479"/>
      <c r="D41" s="479"/>
    </row>
    <row r="42" spans="2:4" ht="13.5" customHeight="1">
      <c r="B42" s="479" t="s">
        <v>418</v>
      </c>
      <c r="C42" s="479"/>
      <c r="D42" s="479"/>
    </row>
    <row r="43" spans="2:4" ht="13.5" customHeight="1">
      <c r="B43" s="479" t="s">
        <v>419</v>
      </c>
      <c r="C43" s="479"/>
      <c r="D43" s="479"/>
    </row>
    <row r="44" spans="2:4" ht="13.5" customHeight="1">
      <c r="B44" s="479" t="s">
        <v>420</v>
      </c>
      <c r="C44" s="479"/>
      <c r="D44" s="479"/>
    </row>
    <row r="45" spans="2:4" ht="13.5" customHeight="1">
      <c r="B45" s="479" t="s">
        <v>454</v>
      </c>
      <c r="C45" s="479"/>
      <c r="D45" s="479"/>
    </row>
    <row r="46" spans="2:4" ht="13.5" customHeight="1">
      <c r="B46" s="479" t="s">
        <v>455</v>
      </c>
      <c r="C46" s="479"/>
      <c r="D46" s="479"/>
    </row>
    <row r="47" spans="2:4" ht="13.5" customHeight="1">
      <c r="B47" s="479" t="s">
        <v>421</v>
      </c>
      <c r="C47" s="479"/>
      <c r="D47" s="479"/>
    </row>
    <row r="48" spans="2:4" ht="13.5" customHeight="1">
      <c r="B48" s="479" t="s">
        <v>435</v>
      </c>
      <c r="C48" s="479"/>
      <c r="D48" s="479"/>
    </row>
    <row r="49" spans="2:4" ht="13.5" customHeight="1">
      <c r="B49" s="479" t="s">
        <v>436</v>
      </c>
      <c r="C49" s="479"/>
      <c r="D49" s="479"/>
    </row>
    <row r="50" spans="2:4" ht="13.5" customHeight="1">
      <c r="B50" s="479" t="s">
        <v>456</v>
      </c>
      <c r="C50" s="479"/>
      <c r="D50" s="479"/>
    </row>
    <row r="51" spans="2:4" ht="13.5" customHeight="1">
      <c r="B51" s="479" t="s">
        <v>443</v>
      </c>
      <c r="C51" s="479"/>
      <c r="D51" s="479"/>
    </row>
    <row r="52" spans="2:4" ht="13.5" customHeight="1">
      <c r="B52" s="479" t="s">
        <v>384</v>
      </c>
      <c r="C52" s="479"/>
      <c r="D52" s="479"/>
    </row>
    <row r="53" ht="9" customHeight="1"/>
    <row r="54" ht="14.25">
      <c r="B54" s="468" t="s">
        <v>34</v>
      </c>
    </row>
    <row r="55" ht="3.75" customHeight="1"/>
    <row r="56" spans="2:11" ht="45" customHeight="1">
      <c r="B56" s="891" t="s">
        <v>490</v>
      </c>
      <c r="C56" s="891"/>
      <c r="D56" s="891"/>
      <c r="E56" s="892"/>
      <c r="F56" s="892"/>
      <c r="G56" s="892"/>
      <c r="H56" s="892"/>
      <c r="I56" s="892"/>
      <c r="J56" s="892"/>
      <c r="K56" s="892"/>
    </row>
    <row r="57" spans="2:11" ht="3.75" customHeight="1">
      <c r="B57" s="902"/>
      <c r="C57" s="903"/>
      <c r="D57" s="903"/>
      <c r="E57" s="904"/>
      <c r="F57" s="904"/>
      <c r="G57" s="904"/>
      <c r="H57" s="904"/>
      <c r="I57" s="904"/>
      <c r="J57" s="904"/>
      <c r="K57" s="905"/>
    </row>
    <row r="58" spans="2:11" ht="27.75" customHeight="1">
      <c r="B58" s="929" t="s">
        <v>491</v>
      </c>
      <c r="C58" s="930"/>
      <c r="D58" s="930"/>
      <c r="E58" s="931"/>
      <c r="F58" s="931"/>
      <c r="G58" s="931"/>
      <c r="H58" s="931"/>
      <c r="I58" s="931"/>
      <c r="J58" s="931"/>
      <c r="K58" s="932"/>
    </row>
    <row r="59" spans="2:11" ht="1.5" customHeight="1">
      <c r="B59" s="489"/>
      <c r="C59" s="489"/>
      <c r="D59" s="489"/>
      <c r="E59" s="490"/>
      <c r="F59" s="490"/>
      <c r="G59" s="490"/>
      <c r="H59" s="490"/>
      <c r="I59" s="490"/>
      <c r="J59" s="490"/>
      <c r="K59" s="490"/>
    </row>
    <row r="60" spans="2:11" ht="13.5" customHeight="1">
      <c r="B60" s="491" t="s">
        <v>422</v>
      </c>
      <c r="C60" s="491"/>
      <c r="D60" s="491"/>
      <c r="E60" s="492"/>
      <c r="F60" s="492"/>
      <c r="G60" s="492"/>
      <c r="H60" s="492"/>
      <c r="I60" s="492"/>
      <c r="J60" s="492"/>
      <c r="K60" s="492"/>
    </row>
    <row r="61" spans="2:11" ht="13.5" customHeight="1">
      <c r="B61" s="491" t="s">
        <v>424</v>
      </c>
      <c r="C61" s="491"/>
      <c r="D61" s="491"/>
      <c r="E61" s="492"/>
      <c r="F61" s="492"/>
      <c r="G61" s="492"/>
      <c r="H61" s="492"/>
      <c r="I61" s="492"/>
      <c r="J61" s="492"/>
      <c r="K61" s="492"/>
    </row>
    <row r="62" spans="2:11" ht="13.5" customHeight="1">
      <c r="B62" s="491" t="s">
        <v>423</v>
      </c>
      <c r="C62" s="491"/>
      <c r="D62" s="491"/>
      <c r="E62" s="492"/>
      <c r="F62" s="492"/>
      <c r="G62" s="492"/>
      <c r="H62" s="492"/>
      <c r="I62" s="492"/>
      <c r="J62" s="492"/>
      <c r="K62" s="492"/>
    </row>
    <row r="63" spans="2:11" ht="13.5" customHeight="1">
      <c r="B63" s="491" t="s">
        <v>425</v>
      </c>
      <c r="C63" s="491"/>
      <c r="D63" s="491"/>
      <c r="E63" s="492"/>
      <c r="F63" s="492"/>
      <c r="G63" s="492"/>
      <c r="H63" s="492"/>
      <c r="I63" s="492"/>
      <c r="J63" s="492"/>
      <c r="K63" s="492"/>
    </row>
    <row r="64" spans="2:11" ht="13.5" customHeight="1">
      <c r="B64" s="491" t="s">
        <v>426</v>
      </c>
      <c r="C64" s="491"/>
      <c r="D64" s="491"/>
      <c r="E64" s="492"/>
      <c r="F64" s="492"/>
      <c r="G64" s="492"/>
      <c r="H64" s="492"/>
      <c r="I64" s="492"/>
      <c r="J64" s="492"/>
      <c r="K64" s="492"/>
    </row>
    <row r="65" spans="2:11" ht="13.5" customHeight="1">
      <c r="B65" s="493" t="s">
        <v>427</v>
      </c>
      <c r="C65" s="494"/>
      <c r="D65" s="494"/>
      <c r="E65" s="494"/>
      <c r="F65" s="494"/>
      <c r="G65" s="494"/>
      <c r="H65" s="494"/>
      <c r="I65" s="494"/>
      <c r="J65" s="494"/>
      <c r="K65" s="494"/>
    </row>
    <row r="66" spans="2:11" ht="13.5" customHeight="1">
      <c r="B66" s="493" t="s">
        <v>428</v>
      </c>
      <c r="C66" s="494"/>
      <c r="D66" s="494"/>
      <c r="E66" s="494"/>
      <c r="F66" s="494"/>
      <c r="G66" s="494"/>
      <c r="H66" s="494"/>
      <c r="I66" s="494"/>
      <c r="J66" s="494"/>
      <c r="K66" s="494"/>
    </row>
    <row r="67" ht="8.25" customHeight="1"/>
    <row r="68" ht="14.25">
      <c r="B68" s="468" t="s">
        <v>120</v>
      </c>
    </row>
    <row r="69" ht="3.75" customHeight="1"/>
    <row r="70" spans="2:11" ht="15" customHeight="1">
      <c r="B70" s="940" t="s">
        <v>103</v>
      </c>
      <c r="C70" s="941"/>
      <c r="D70" s="942"/>
      <c r="E70" s="940" t="s">
        <v>104</v>
      </c>
      <c r="F70" s="941"/>
      <c r="G70" s="941"/>
      <c r="H70" s="941"/>
      <c r="I70" s="941"/>
      <c r="J70" s="941"/>
      <c r="K70" s="942"/>
    </row>
    <row r="71" spans="2:11" ht="15" customHeight="1">
      <c r="B71" s="888" t="s">
        <v>107</v>
      </c>
      <c r="C71" s="889"/>
      <c r="D71" s="890"/>
      <c r="E71" s="885" t="s">
        <v>492</v>
      </c>
      <c r="F71" s="886"/>
      <c r="G71" s="886"/>
      <c r="H71" s="886"/>
      <c r="I71" s="886"/>
      <c r="J71" s="886"/>
      <c r="K71" s="887"/>
    </row>
    <row r="72" spans="2:11" ht="15" customHeight="1">
      <c r="B72" s="888" t="s">
        <v>105</v>
      </c>
      <c r="C72" s="889"/>
      <c r="D72" s="890"/>
      <c r="E72" s="885" t="s">
        <v>543</v>
      </c>
      <c r="F72" s="886"/>
      <c r="G72" s="886"/>
      <c r="H72" s="886"/>
      <c r="I72" s="886"/>
      <c r="J72" s="886"/>
      <c r="K72" s="887"/>
    </row>
    <row r="73" spans="2:11" ht="15" customHeight="1">
      <c r="B73" s="888" t="s">
        <v>10</v>
      </c>
      <c r="C73" s="889"/>
      <c r="D73" s="890"/>
      <c r="E73" s="885" t="s">
        <v>493</v>
      </c>
      <c r="F73" s="886"/>
      <c r="G73" s="886"/>
      <c r="H73" s="886"/>
      <c r="I73" s="886"/>
      <c r="J73" s="886"/>
      <c r="K73" s="887"/>
    </row>
    <row r="74" spans="2:11" ht="15" customHeight="1">
      <c r="B74" s="915" t="s">
        <v>106</v>
      </c>
      <c r="C74" s="916"/>
      <c r="D74" s="917"/>
      <c r="E74" s="885" t="s">
        <v>494</v>
      </c>
      <c r="F74" s="886"/>
      <c r="G74" s="886"/>
      <c r="H74" s="886"/>
      <c r="I74" s="886"/>
      <c r="J74" s="886"/>
      <c r="K74" s="887"/>
    </row>
    <row r="75" spans="2:11" ht="15" customHeight="1">
      <c r="B75" s="888" t="s">
        <v>72</v>
      </c>
      <c r="C75" s="889"/>
      <c r="D75" s="890"/>
      <c r="E75" s="885" t="s">
        <v>495</v>
      </c>
      <c r="F75" s="886"/>
      <c r="G75" s="886"/>
      <c r="H75" s="886"/>
      <c r="I75" s="886"/>
      <c r="J75" s="886"/>
      <c r="K75" s="887"/>
    </row>
    <row r="76" spans="2:11" ht="15" customHeight="1">
      <c r="B76" s="912" t="s">
        <v>108</v>
      </c>
      <c r="C76" s="913"/>
      <c r="D76" s="914"/>
      <c r="E76" s="906" t="s">
        <v>537</v>
      </c>
      <c r="F76" s="907"/>
      <c r="G76" s="907"/>
      <c r="H76" s="907"/>
      <c r="I76" s="907"/>
      <c r="J76" s="907"/>
      <c r="K76" s="908"/>
    </row>
    <row r="77" spans="2:11" ht="32.25" customHeight="1">
      <c r="B77" s="495"/>
      <c r="C77" s="496"/>
      <c r="D77" s="497"/>
      <c r="E77" s="909"/>
      <c r="F77" s="910"/>
      <c r="G77" s="910"/>
      <c r="H77" s="910"/>
      <c r="I77" s="910"/>
      <c r="J77" s="910"/>
      <c r="K77" s="911"/>
    </row>
    <row r="81" ht="19.5" customHeight="1"/>
    <row r="82" ht="19.5" customHeight="1"/>
    <row r="83" ht="19.5" customHeight="1"/>
    <row r="84" ht="19.5" customHeight="1"/>
    <row r="85" ht="19.5" customHeight="1"/>
    <row r="86" ht="19.5" customHeight="1"/>
    <row r="87" ht="19.5" customHeight="1"/>
    <row r="88" ht="19.5" customHeight="1"/>
    <row r="89" ht="19.5" customHeight="1"/>
    <row r="90" ht="19.5" customHeight="1"/>
    <row r="91" ht="19.5" customHeight="1"/>
    <row r="92" ht="19.5" customHeight="1"/>
    <row r="93" ht="19.5" customHeight="1"/>
    <row r="94" ht="19.5" customHeight="1"/>
    <row r="95" ht="19.5" customHeight="1"/>
    <row r="96" ht="19.5" customHeight="1"/>
    <row r="97" ht="19.5" customHeight="1"/>
    <row r="98" ht="19.5" customHeight="1"/>
    <row r="99" ht="19.5" customHeight="1"/>
    <row r="100" ht="19.5" customHeight="1"/>
    <row r="101" ht="19.5" customHeight="1"/>
    <row r="102" ht="19.5" customHeight="1"/>
    <row r="103" ht="19.5" customHeight="1"/>
    <row r="104" ht="19.5" customHeight="1"/>
    <row r="105" ht="19.5" customHeight="1"/>
    <row r="106" ht="19.5" customHeight="1"/>
    <row r="107" ht="19.5" customHeight="1"/>
    <row r="108" ht="19.5" customHeight="1"/>
    <row r="109" ht="19.5" customHeight="1"/>
    <row r="110" ht="19.5" customHeight="1"/>
    <row r="111" ht="19.5" customHeight="1"/>
    <row r="112" ht="19.5" customHeight="1"/>
    <row r="113" ht="19.5" customHeight="1"/>
    <row r="114" ht="19.5" customHeight="1"/>
    <row r="115" ht="19.5" customHeight="1"/>
    <row r="116" ht="19.5" customHeight="1"/>
    <row r="117" ht="19.5" customHeight="1"/>
    <row r="118" ht="19.5" customHeight="1"/>
    <row r="119" ht="19.5" customHeight="1"/>
    <row r="120" ht="19.5" customHeight="1"/>
    <row r="121" ht="19.5" customHeight="1"/>
    <row r="122" ht="19.5" customHeight="1"/>
    <row r="123" ht="19.5" customHeight="1"/>
    <row r="124" ht="19.5" customHeight="1"/>
    <row r="125" ht="19.5" customHeight="1"/>
    <row r="126" ht="19.5" customHeight="1"/>
    <row r="127" ht="19.5" customHeight="1"/>
    <row r="128" ht="19.5" customHeight="1"/>
    <row r="129" ht="19.5" customHeight="1"/>
    <row r="130" ht="19.5" customHeight="1"/>
    <row r="131" ht="19.5" customHeight="1"/>
    <row r="132" ht="19.5" customHeight="1"/>
    <row r="133" ht="19.5" customHeight="1"/>
    <row r="134" ht="19.5" customHeight="1"/>
    <row r="135" ht="19.5" customHeight="1"/>
    <row r="136" ht="19.5" customHeight="1"/>
    <row r="137" ht="19.5" customHeight="1"/>
    <row r="138" ht="19.5" customHeight="1"/>
    <row r="139" ht="19.5" customHeight="1"/>
    <row r="140" ht="19.5" customHeight="1"/>
    <row r="141" ht="19.5" customHeight="1"/>
    <row r="142" ht="19.5" customHeight="1"/>
    <row r="143" ht="19.5" customHeight="1"/>
    <row r="144" ht="19.5" customHeight="1"/>
    <row r="145" ht="19.5" customHeight="1"/>
    <row r="146" ht="19.5" customHeight="1"/>
    <row r="147" ht="19.5" customHeight="1"/>
  </sheetData>
  <sheetProtection/>
  <mergeCells count="42">
    <mergeCell ref="B70:D70"/>
    <mergeCell ref="E70:K70"/>
    <mergeCell ref="J33:K33"/>
    <mergeCell ref="B8:D8"/>
    <mergeCell ref="G10:I10"/>
    <mergeCell ref="B31:D31"/>
    <mergeCell ref="E10:F10"/>
    <mergeCell ref="E8:K8"/>
    <mergeCell ref="B9:D9"/>
    <mergeCell ref="E31:F31"/>
    <mergeCell ref="B12:D13"/>
    <mergeCell ref="B58:K58"/>
    <mergeCell ref="E32:F32"/>
    <mergeCell ref="J9:K9"/>
    <mergeCell ref="C11:D11"/>
    <mergeCell ref="E9:F9"/>
    <mergeCell ref="G9:I9"/>
    <mergeCell ref="K1:K2"/>
    <mergeCell ref="J34:K34"/>
    <mergeCell ref="E34:F34"/>
    <mergeCell ref="E33:F33"/>
    <mergeCell ref="J31:K31"/>
    <mergeCell ref="J32:K32"/>
    <mergeCell ref="J10:K10"/>
    <mergeCell ref="E76:K77"/>
    <mergeCell ref="B76:D76"/>
    <mergeCell ref="E75:K75"/>
    <mergeCell ref="E74:K74"/>
    <mergeCell ref="E72:K72"/>
    <mergeCell ref="B74:D74"/>
    <mergeCell ref="B75:D75"/>
    <mergeCell ref="B73:D73"/>
    <mergeCell ref="E71:K71"/>
    <mergeCell ref="E73:K73"/>
    <mergeCell ref="B72:D72"/>
    <mergeCell ref="B56:K56"/>
    <mergeCell ref="B10:D10"/>
    <mergeCell ref="E12:K12"/>
    <mergeCell ref="E13:K13"/>
    <mergeCell ref="B71:D71"/>
    <mergeCell ref="E11:K11"/>
    <mergeCell ref="B57:K57"/>
  </mergeCells>
  <printOptions horizontalCentered="1" verticalCentered="1"/>
  <pageMargins left="0.5905511811023623" right="0.5905511811023623" top="0.5905511811023623" bottom="0.5905511811023623" header="0.5118110236220472" footer="0.35433070866141736"/>
  <pageSetup fitToHeight="0" fitToWidth="0" horizontalDpi="600" verticalDpi="600" orientation="portrait" paperSize="9" scale="74" r:id="rId1"/>
</worksheet>
</file>

<file path=xl/worksheets/sheet2.xml><?xml version="1.0" encoding="utf-8"?>
<worksheet xmlns="http://schemas.openxmlformats.org/spreadsheetml/2006/main" xmlns:r="http://schemas.openxmlformats.org/officeDocument/2006/relationships">
  <dimension ref="B1:Z79"/>
  <sheetViews>
    <sheetView view="pageBreakPreview" zoomScale="80" zoomScaleSheetLayoutView="80" zoomScalePageLayoutView="0" workbookViewId="0" topLeftCell="A16">
      <selection activeCell="W25" sqref="W25:Z25"/>
    </sheetView>
  </sheetViews>
  <sheetFormatPr defaultColWidth="8.796875" defaultRowHeight="15"/>
  <cols>
    <col min="1" max="1" width="9" style="12" customWidth="1"/>
    <col min="2" max="2" width="5.59765625" style="12" customWidth="1"/>
    <col min="3" max="3" width="14.59765625" style="12" customWidth="1"/>
    <col min="4" max="4" width="1.59765625" style="12" customWidth="1"/>
    <col min="5" max="5" width="13.59765625" style="12" customWidth="1"/>
    <col min="6" max="26" width="4.3984375" style="12" customWidth="1"/>
    <col min="27" max="16384" width="9" style="12" customWidth="1"/>
  </cols>
  <sheetData>
    <row r="1" ht="14.25">
      <c r="B1" s="12" t="s">
        <v>115</v>
      </c>
    </row>
    <row r="2" spans="2:26" s="11" customFormat="1" ht="19.5" customHeight="1">
      <c r="B2" s="11" t="s">
        <v>285</v>
      </c>
      <c r="W2" s="1057" t="s">
        <v>69</v>
      </c>
      <c r="X2" s="1057"/>
      <c r="Y2" s="1057"/>
      <c r="Z2" s="1057"/>
    </row>
    <row r="3" spans="2:26" s="11" customFormat="1" ht="6" customHeight="1">
      <c r="B3" s="144"/>
      <c r="C3" s="146"/>
      <c r="D3" s="146"/>
      <c r="E3" s="147"/>
      <c r="F3" s="148"/>
      <c r="G3" s="148"/>
      <c r="H3" s="148"/>
      <c r="I3" s="148"/>
      <c r="J3" s="148"/>
      <c r="K3" s="148"/>
      <c r="L3" s="148"/>
      <c r="M3" s="148"/>
      <c r="N3" s="145"/>
      <c r="O3" s="145"/>
      <c r="P3" s="145"/>
      <c r="Q3" s="145"/>
      <c r="R3" s="145"/>
      <c r="S3" s="145"/>
      <c r="T3" s="145"/>
      <c r="U3" s="145"/>
      <c r="V3" s="145"/>
      <c r="W3" s="1058"/>
      <c r="X3" s="1058"/>
      <c r="Y3" s="1058"/>
      <c r="Z3" s="1058"/>
    </row>
    <row r="4" spans="2:26" s="11" customFormat="1" ht="56.25" customHeight="1">
      <c r="B4" s="1059" t="s">
        <v>45</v>
      </c>
      <c r="C4" s="1060"/>
      <c r="D4" s="1060"/>
      <c r="E4" s="1061"/>
      <c r="F4" s="1065" t="s">
        <v>385</v>
      </c>
      <c r="G4" s="1066"/>
      <c r="H4" s="1066"/>
      <c r="I4" s="1066"/>
      <c r="J4" s="1067"/>
      <c r="K4" s="1071" t="s">
        <v>292</v>
      </c>
      <c r="L4" s="1066"/>
      <c r="M4" s="1066"/>
      <c r="N4" s="1066"/>
      <c r="O4" s="1067"/>
      <c r="P4" s="1071" t="s">
        <v>293</v>
      </c>
      <c r="Q4" s="1073"/>
      <c r="R4" s="1073"/>
      <c r="S4" s="1073"/>
      <c r="T4" s="1073"/>
      <c r="U4" s="1073"/>
      <c r="V4" s="1074"/>
      <c r="W4" s="1075" t="s">
        <v>113</v>
      </c>
      <c r="X4" s="1076"/>
      <c r="Y4" s="1076"/>
      <c r="Z4" s="1077"/>
    </row>
    <row r="5" spans="2:26" s="11" customFormat="1" ht="18" customHeight="1">
      <c r="B5" s="1062"/>
      <c r="C5" s="1063"/>
      <c r="D5" s="1063"/>
      <c r="E5" s="1064"/>
      <c r="F5" s="1068"/>
      <c r="G5" s="1069"/>
      <c r="H5" s="1069"/>
      <c r="I5" s="1069"/>
      <c r="J5" s="1070"/>
      <c r="K5" s="1072"/>
      <c r="L5" s="1069"/>
      <c r="M5" s="1069"/>
      <c r="N5" s="1069"/>
      <c r="O5" s="1070"/>
      <c r="P5" s="149"/>
      <c r="Q5" s="150"/>
      <c r="R5" s="150"/>
      <c r="S5" s="151"/>
      <c r="T5" s="1079" t="s">
        <v>295</v>
      </c>
      <c r="U5" s="1080"/>
      <c r="V5" s="1081"/>
      <c r="W5" s="1062"/>
      <c r="X5" s="1063"/>
      <c r="Y5" s="1063"/>
      <c r="Z5" s="1078"/>
    </row>
    <row r="6" spans="2:26" s="11" customFormat="1" ht="16.5" customHeight="1">
      <c r="B6" s="1053" t="s">
        <v>86</v>
      </c>
      <c r="C6" s="1054"/>
      <c r="D6" s="1055" t="s">
        <v>55</v>
      </c>
      <c r="E6" s="1056"/>
      <c r="F6" s="1044"/>
      <c r="G6" s="1045"/>
      <c r="H6" s="1045"/>
      <c r="I6" s="1045"/>
      <c r="J6" s="1045"/>
      <c r="K6" s="1045"/>
      <c r="L6" s="1045"/>
      <c r="M6" s="1045"/>
      <c r="N6" s="1045"/>
      <c r="O6" s="1045"/>
      <c r="P6" s="1046"/>
      <c r="Q6" s="1047"/>
      <c r="R6" s="1047"/>
      <c r="S6" s="1048"/>
      <c r="T6" s="1049"/>
      <c r="U6" s="1050"/>
      <c r="V6" s="1051"/>
      <c r="W6" s="1052"/>
      <c r="X6" s="1052"/>
      <c r="Y6" s="1052"/>
      <c r="Z6" s="1052"/>
    </row>
    <row r="7" spans="2:26" s="11" customFormat="1" ht="16.5" customHeight="1">
      <c r="B7" s="1054"/>
      <c r="C7" s="1054"/>
      <c r="D7" s="152"/>
      <c r="E7" s="153" t="s">
        <v>83</v>
      </c>
      <c r="F7" s="1044"/>
      <c r="G7" s="1045"/>
      <c r="H7" s="1045"/>
      <c r="I7" s="1045"/>
      <c r="J7" s="1045"/>
      <c r="K7" s="1045"/>
      <c r="L7" s="1045"/>
      <c r="M7" s="1045"/>
      <c r="N7" s="1045"/>
      <c r="O7" s="1045"/>
      <c r="P7" s="1046"/>
      <c r="Q7" s="1047"/>
      <c r="R7" s="1047"/>
      <c r="S7" s="1048"/>
      <c r="T7" s="1049"/>
      <c r="U7" s="1050"/>
      <c r="V7" s="1051"/>
      <c r="W7" s="1052"/>
      <c r="X7" s="1052"/>
      <c r="Y7" s="1052"/>
      <c r="Z7" s="1052"/>
    </row>
    <row r="8" spans="2:26" s="11" customFormat="1" ht="16.5" customHeight="1">
      <c r="B8" s="1053" t="s">
        <v>87</v>
      </c>
      <c r="C8" s="1054"/>
      <c r="D8" s="1042" t="s">
        <v>55</v>
      </c>
      <c r="E8" s="1043"/>
      <c r="F8" s="1044"/>
      <c r="G8" s="1045"/>
      <c r="H8" s="1045"/>
      <c r="I8" s="1045"/>
      <c r="J8" s="1045"/>
      <c r="K8" s="1045"/>
      <c r="L8" s="1045"/>
      <c r="M8" s="1045"/>
      <c r="N8" s="1045"/>
      <c r="O8" s="1045"/>
      <c r="P8" s="1046"/>
      <c r="Q8" s="1047"/>
      <c r="R8" s="1047"/>
      <c r="S8" s="1048"/>
      <c r="T8" s="1049"/>
      <c r="U8" s="1050"/>
      <c r="V8" s="1051"/>
      <c r="W8" s="1039"/>
      <c r="X8" s="1039"/>
      <c r="Y8" s="1039"/>
      <c r="Z8" s="1039"/>
    </row>
    <row r="9" spans="2:26" s="11" customFormat="1" ht="16.5" customHeight="1">
      <c r="B9" s="1040" t="s">
        <v>242</v>
      </c>
      <c r="C9" s="1041"/>
      <c r="D9" s="1042" t="s">
        <v>55</v>
      </c>
      <c r="E9" s="1043"/>
      <c r="F9" s="1044">
        <f>F69</f>
        <v>3863.1</v>
      </c>
      <c r="G9" s="1045"/>
      <c r="H9" s="1045"/>
      <c r="I9" s="1045"/>
      <c r="J9" s="1045"/>
      <c r="K9" s="1045">
        <f>K69</f>
        <v>66515.8</v>
      </c>
      <c r="L9" s="1045"/>
      <c r="M9" s="1045"/>
      <c r="N9" s="1045"/>
      <c r="O9" s="1045"/>
      <c r="P9" s="1046"/>
      <c r="Q9" s="1047"/>
      <c r="R9" s="1047"/>
      <c r="S9" s="1048"/>
      <c r="T9" s="1049"/>
      <c r="U9" s="1050"/>
      <c r="V9" s="1051"/>
      <c r="W9" s="1052">
        <f>SUM(F9:S9)</f>
        <v>70378.90000000001</v>
      </c>
      <c r="X9" s="1052"/>
      <c r="Y9" s="1052"/>
      <c r="Z9" s="1052"/>
    </row>
    <row r="10" spans="2:26" s="11" customFormat="1" ht="12" customHeight="1">
      <c r="B10" s="144" t="s">
        <v>439</v>
      </c>
      <c r="C10" s="154"/>
      <c r="D10" s="154"/>
      <c r="E10" s="154"/>
      <c r="F10" s="148"/>
      <c r="G10" s="148"/>
      <c r="H10" s="148"/>
      <c r="I10" s="148"/>
      <c r="J10" s="148"/>
      <c r="K10" s="148"/>
      <c r="L10" s="148"/>
      <c r="M10" s="148"/>
      <c r="N10" s="145"/>
      <c r="O10" s="145"/>
      <c r="P10" s="145"/>
      <c r="Q10" s="145"/>
      <c r="R10" s="145"/>
      <c r="S10" s="145"/>
      <c r="T10" s="145"/>
      <c r="U10" s="145"/>
      <c r="V10" s="145"/>
      <c r="W10" s="145"/>
      <c r="X10" s="145"/>
      <c r="Y10" s="145"/>
      <c r="Z10" s="145"/>
    </row>
    <row r="11" spans="2:26" s="11" customFormat="1" ht="12" customHeight="1">
      <c r="B11" s="144" t="s">
        <v>42</v>
      </c>
      <c r="C11" s="154"/>
      <c r="D11" s="154"/>
      <c r="E11" s="154"/>
      <c r="F11" s="148"/>
      <c r="G11" s="148"/>
      <c r="H11" s="148"/>
      <c r="I11" s="148"/>
      <c r="J11" s="148"/>
      <c r="K11" s="148"/>
      <c r="L11" s="148"/>
      <c r="M11" s="148"/>
      <c r="N11" s="145"/>
      <c r="O11" s="145"/>
      <c r="P11" s="145"/>
      <c r="Q11" s="145"/>
      <c r="R11" s="145"/>
      <c r="S11" s="145"/>
      <c r="T11" s="145"/>
      <c r="U11" s="145"/>
      <c r="V11" s="145"/>
      <c r="W11" s="145"/>
      <c r="X11" s="145"/>
      <c r="Y11" s="145"/>
      <c r="Z11" s="145"/>
    </row>
    <row r="12" spans="2:26" s="11" customFormat="1" ht="12" customHeight="1">
      <c r="B12" s="144" t="s">
        <v>41</v>
      </c>
      <c r="C12" s="154"/>
      <c r="D12" s="154"/>
      <c r="E12" s="154"/>
      <c r="F12" s="148"/>
      <c r="G12" s="148"/>
      <c r="H12" s="148"/>
      <c r="I12" s="148"/>
      <c r="J12" s="148"/>
      <c r="K12" s="148"/>
      <c r="L12" s="148"/>
      <c r="M12" s="148"/>
      <c r="N12" s="145"/>
      <c r="O12" s="145"/>
      <c r="P12" s="145"/>
      <c r="Q12" s="145"/>
      <c r="R12" s="145"/>
      <c r="S12" s="145"/>
      <c r="T12" s="145"/>
      <c r="U12" s="145"/>
      <c r="V12" s="145"/>
      <c r="W12" s="145"/>
      <c r="X12" s="145"/>
      <c r="Y12" s="145"/>
      <c r="Z12" s="145"/>
    </row>
    <row r="13" spans="2:26" s="11" customFormat="1" ht="12" customHeight="1">
      <c r="B13" s="476" t="s">
        <v>457</v>
      </c>
      <c r="C13" s="498"/>
      <c r="D13" s="498"/>
      <c r="E13" s="498"/>
      <c r="F13" s="499"/>
      <c r="G13" s="499"/>
      <c r="H13" s="148"/>
      <c r="I13" s="148"/>
      <c r="J13" s="148"/>
      <c r="K13" s="148"/>
      <c r="L13" s="148"/>
      <c r="M13" s="148"/>
      <c r="N13" s="145"/>
      <c r="O13" s="145"/>
      <c r="P13" s="145"/>
      <c r="Q13" s="145"/>
      <c r="R13" s="145"/>
      <c r="S13" s="145"/>
      <c r="T13" s="145"/>
      <c r="U13" s="145"/>
      <c r="V13" s="145"/>
      <c r="W13" s="145"/>
      <c r="X13" s="145"/>
      <c r="Y13" s="145"/>
      <c r="Z13" s="145"/>
    </row>
    <row r="14" spans="2:26" s="11" customFormat="1" ht="12" customHeight="1">
      <c r="B14" s="476" t="s">
        <v>458</v>
      </c>
      <c r="C14" s="498"/>
      <c r="D14" s="498"/>
      <c r="E14" s="498"/>
      <c r="F14" s="499"/>
      <c r="G14" s="499"/>
      <c r="H14" s="148"/>
      <c r="I14" s="148"/>
      <c r="J14" s="148"/>
      <c r="K14" s="148"/>
      <c r="L14" s="148"/>
      <c r="M14" s="148"/>
      <c r="N14" s="145"/>
      <c r="O14" s="145"/>
      <c r="P14" s="145"/>
      <c r="Q14" s="145"/>
      <c r="R14" s="145"/>
      <c r="S14" s="145"/>
      <c r="T14" s="145"/>
      <c r="U14" s="145"/>
      <c r="V14" s="145"/>
      <c r="W14" s="145"/>
      <c r="X14" s="145"/>
      <c r="Y14" s="145"/>
      <c r="Z14" s="145"/>
    </row>
    <row r="15" spans="2:26" s="11" customFormat="1" ht="12" customHeight="1">
      <c r="B15" s="476" t="s">
        <v>459</v>
      </c>
      <c r="C15" s="498"/>
      <c r="D15" s="498"/>
      <c r="E15" s="498"/>
      <c r="F15" s="499"/>
      <c r="G15" s="499"/>
      <c r="H15" s="148"/>
      <c r="I15" s="148"/>
      <c r="J15" s="148"/>
      <c r="K15" s="148"/>
      <c r="L15" s="148"/>
      <c r="M15" s="148"/>
      <c r="N15" s="145"/>
      <c r="O15" s="145"/>
      <c r="P15" s="145"/>
      <c r="Q15" s="145"/>
      <c r="R15" s="145"/>
      <c r="S15" s="145"/>
      <c r="T15" s="145"/>
      <c r="U15" s="145"/>
      <c r="V15" s="145"/>
      <c r="W15" s="145"/>
      <c r="X15" s="145"/>
      <c r="Y15" s="145"/>
      <c r="Z15" s="145"/>
    </row>
    <row r="16" spans="2:26" s="11" customFormat="1" ht="12" customHeight="1">
      <c r="B16" s="476" t="s">
        <v>460</v>
      </c>
      <c r="C16" s="498"/>
      <c r="D16" s="498"/>
      <c r="E16" s="498"/>
      <c r="F16" s="499"/>
      <c r="G16" s="499"/>
      <c r="H16" s="148"/>
      <c r="I16" s="148"/>
      <c r="J16" s="148"/>
      <c r="K16" s="148"/>
      <c r="L16" s="148"/>
      <c r="M16" s="148"/>
      <c r="N16" s="145"/>
      <c r="O16" s="145"/>
      <c r="P16" s="145"/>
      <c r="Q16" s="145"/>
      <c r="R16" s="145"/>
      <c r="S16" s="145"/>
      <c r="T16" s="145"/>
      <c r="U16" s="145"/>
      <c r="V16" s="145"/>
      <c r="W16" s="145"/>
      <c r="X16" s="145"/>
      <c r="Y16" s="145"/>
      <c r="Z16" s="145"/>
    </row>
    <row r="17" spans="2:14" s="11" customFormat="1" ht="12" customHeight="1">
      <c r="B17" s="12"/>
      <c r="N17" s="665"/>
    </row>
    <row r="18" spans="2:26" ht="14.25">
      <c r="B18" s="500" t="s">
        <v>461</v>
      </c>
      <c r="C18" s="500"/>
      <c r="D18" s="500"/>
      <c r="E18" s="500"/>
      <c r="F18" s="500"/>
      <c r="G18" s="500"/>
      <c r="H18" s="500"/>
      <c r="I18" s="500"/>
      <c r="J18" s="500"/>
      <c r="K18" s="500"/>
      <c r="L18" s="500"/>
      <c r="M18" s="500"/>
      <c r="N18" s="500"/>
      <c r="O18" s="500"/>
      <c r="P18" s="500"/>
      <c r="Q18" s="500"/>
      <c r="R18" s="500"/>
      <c r="S18" s="500"/>
      <c r="T18" s="500"/>
      <c r="U18" s="500"/>
      <c r="V18" s="500"/>
      <c r="W18" s="500"/>
      <c r="X18" s="500"/>
      <c r="Y18" s="500"/>
      <c r="Z18" s="500"/>
    </row>
    <row r="19" spans="2:26" ht="6" customHeight="1">
      <c r="B19" s="500"/>
      <c r="C19" s="500"/>
      <c r="D19" s="500"/>
      <c r="E19" s="500"/>
      <c r="F19" s="500"/>
      <c r="G19" s="500"/>
      <c r="H19" s="500"/>
      <c r="I19" s="500"/>
      <c r="J19" s="500"/>
      <c r="K19" s="500"/>
      <c r="L19" s="500"/>
      <c r="M19" s="500"/>
      <c r="N19" s="500"/>
      <c r="O19" s="500"/>
      <c r="P19" s="500"/>
      <c r="Q19" s="500"/>
      <c r="R19" s="500"/>
      <c r="S19" s="500"/>
      <c r="T19" s="500"/>
      <c r="U19" s="500"/>
      <c r="V19" s="500"/>
      <c r="W19" s="500"/>
      <c r="X19" s="500"/>
      <c r="Y19" s="500"/>
      <c r="Z19" s="500"/>
    </row>
    <row r="20" spans="2:26" ht="14.25">
      <c r="B20" s="500" t="s">
        <v>88</v>
      </c>
      <c r="C20" s="500"/>
      <c r="D20" s="500"/>
      <c r="E20" s="500"/>
      <c r="F20" s="500"/>
      <c r="G20" s="500"/>
      <c r="H20" s="500"/>
      <c r="I20" s="500"/>
      <c r="J20" s="500"/>
      <c r="K20" s="500"/>
      <c r="L20" s="500"/>
      <c r="M20" s="500"/>
      <c r="N20" s="500"/>
      <c r="O20" s="500"/>
      <c r="P20" s="500"/>
      <c r="Q20" s="500"/>
      <c r="R20" s="500"/>
      <c r="S20" s="500"/>
      <c r="T20" s="500"/>
      <c r="U20" s="500"/>
      <c r="V20" s="500"/>
      <c r="W20" s="1003" t="s">
        <v>69</v>
      </c>
      <c r="X20" s="1003"/>
      <c r="Y20" s="1003"/>
      <c r="Z20" s="1003"/>
    </row>
    <row r="21" spans="2:26" ht="6" customHeight="1">
      <c r="B21" s="500"/>
      <c r="C21" s="500"/>
      <c r="D21" s="500"/>
      <c r="E21" s="500"/>
      <c r="F21" s="500"/>
      <c r="G21" s="500"/>
      <c r="H21" s="500"/>
      <c r="I21" s="500"/>
      <c r="J21" s="500"/>
      <c r="K21" s="500"/>
      <c r="L21" s="500"/>
      <c r="M21" s="500"/>
      <c r="N21" s="500"/>
      <c r="O21" s="500"/>
      <c r="P21" s="500"/>
      <c r="Q21" s="500"/>
      <c r="R21" s="500"/>
      <c r="S21" s="500"/>
      <c r="T21" s="500"/>
      <c r="U21" s="500"/>
      <c r="V21" s="500"/>
      <c r="W21" s="1004"/>
      <c r="X21" s="1004"/>
      <c r="Y21" s="1004"/>
      <c r="Z21" s="1004"/>
    </row>
    <row r="22" spans="2:26" ht="30" customHeight="1">
      <c r="B22" s="1005" t="s">
        <v>112</v>
      </c>
      <c r="C22" s="1006"/>
      <c r="D22" s="1006"/>
      <c r="E22" s="1007"/>
      <c r="F22" s="1011" t="s">
        <v>286</v>
      </c>
      <c r="G22" s="1012"/>
      <c r="H22" s="1012"/>
      <c r="I22" s="1012"/>
      <c r="J22" s="1013"/>
      <c r="K22" s="1011" t="s">
        <v>294</v>
      </c>
      <c r="L22" s="1012"/>
      <c r="M22" s="1012"/>
      <c r="N22" s="1012"/>
      <c r="O22" s="1013"/>
      <c r="P22" s="1017" t="s">
        <v>462</v>
      </c>
      <c r="Q22" s="1018"/>
      <c r="R22" s="1018"/>
      <c r="S22" s="1018"/>
      <c r="T22" s="1019"/>
      <c r="U22" s="1019"/>
      <c r="V22" s="1020"/>
      <c r="W22" s="1005" t="s">
        <v>113</v>
      </c>
      <c r="X22" s="1006"/>
      <c r="Y22" s="1006"/>
      <c r="Z22" s="1007"/>
    </row>
    <row r="23" spans="2:26" ht="18" customHeight="1">
      <c r="B23" s="1008"/>
      <c r="C23" s="1009"/>
      <c r="D23" s="1009"/>
      <c r="E23" s="1010"/>
      <c r="F23" s="1014"/>
      <c r="G23" s="1015"/>
      <c r="H23" s="1015"/>
      <c r="I23" s="1015"/>
      <c r="J23" s="1016"/>
      <c r="K23" s="1014"/>
      <c r="L23" s="1015"/>
      <c r="M23" s="1015"/>
      <c r="N23" s="1015"/>
      <c r="O23" s="1016"/>
      <c r="P23" s="1021"/>
      <c r="Q23" s="1022"/>
      <c r="R23" s="1022"/>
      <c r="S23" s="1023"/>
      <c r="T23" s="1024" t="s">
        <v>295</v>
      </c>
      <c r="U23" s="1025"/>
      <c r="V23" s="1026"/>
      <c r="W23" s="1008"/>
      <c r="X23" s="1009"/>
      <c r="Y23" s="1009"/>
      <c r="Z23" s="1010"/>
    </row>
    <row r="24" spans="2:26" ht="15.75" customHeight="1">
      <c r="B24" s="1000" t="s">
        <v>114</v>
      </c>
      <c r="C24" s="975"/>
      <c r="D24" s="976"/>
      <c r="E24" s="977"/>
      <c r="F24" s="970"/>
      <c r="G24" s="973"/>
      <c r="H24" s="973"/>
      <c r="I24" s="973"/>
      <c r="J24" s="974"/>
      <c r="K24" s="970"/>
      <c r="L24" s="973"/>
      <c r="M24" s="973"/>
      <c r="N24" s="973"/>
      <c r="O24" s="974"/>
      <c r="P24" s="970"/>
      <c r="Q24" s="971"/>
      <c r="R24" s="971"/>
      <c r="S24" s="971"/>
      <c r="T24" s="970"/>
      <c r="U24" s="971"/>
      <c r="V24" s="972"/>
      <c r="W24" s="970"/>
      <c r="X24" s="973"/>
      <c r="Y24" s="973"/>
      <c r="Z24" s="974"/>
    </row>
    <row r="25" spans="2:26" ht="15.75" customHeight="1">
      <c r="B25" s="1001"/>
      <c r="C25" s="975"/>
      <c r="D25" s="976"/>
      <c r="E25" s="977"/>
      <c r="F25" s="970"/>
      <c r="G25" s="973"/>
      <c r="H25" s="973"/>
      <c r="I25" s="973"/>
      <c r="J25" s="974"/>
      <c r="K25" s="970"/>
      <c r="L25" s="973"/>
      <c r="M25" s="973"/>
      <c r="N25" s="973"/>
      <c r="O25" s="974"/>
      <c r="P25" s="970"/>
      <c r="Q25" s="971"/>
      <c r="R25" s="971"/>
      <c r="S25" s="971"/>
      <c r="T25" s="970"/>
      <c r="U25" s="971"/>
      <c r="V25" s="972"/>
      <c r="W25" s="970"/>
      <c r="X25" s="973"/>
      <c r="Y25" s="973"/>
      <c r="Z25" s="974"/>
    </row>
    <row r="26" spans="2:26" ht="15.75" customHeight="1">
      <c r="B26" s="1001"/>
      <c r="C26" s="975"/>
      <c r="D26" s="976"/>
      <c r="E26" s="977"/>
      <c r="F26" s="970"/>
      <c r="G26" s="973"/>
      <c r="H26" s="973"/>
      <c r="I26" s="973"/>
      <c r="J26" s="974"/>
      <c r="K26" s="970"/>
      <c r="L26" s="973"/>
      <c r="M26" s="973"/>
      <c r="N26" s="973"/>
      <c r="O26" s="974"/>
      <c r="P26" s="970"/>
      <c r="Q26" s="971"/>
      <c r="R26" s="971"/>
      <c r="S26" s="971"/>
      <c r="T26" s="970"/>
      <c r="U26" s="971"/>
      <c r="V26" s="972"/>
      <c r="W26" s="970"/>
      <c r="X26" s="973"/>
      <c r="Y26" s="973"/>
      <c r="Z26" s="974"/>
    </row>
    <row r="27" spans="2:26" ht="15.75" customHeight="1">
      <c r="B27" s="1001"/>
      <c r="C27" s="975"/>
      <c r="D27" s="976"/>
      <c r="E27" s="977"/>
      <c r="F27" s="970"/>
      <c r="G27" s="973"/>
      <c r="H27" s="973"/>
      <c r="I27" s="973"/>
      <c r="J27" s="974"/>
      <c r="K27" s="970"/>
      <c r="L27" s="973"/>
      <c r="M27" s="973"/>
      <c r="N27" s="973"/>
      <c r="O27" s="974"/>
      <c r="P27" s="970"/>
      <c r="Q27" s="971"/>
      <c r="R27" s="971"/>
      <c r="S27" s="971"/>
      <c r="T27" s="970"/>
      <c r="U27" s="971"/>
      <c r="V27" s="972"/>
      <c r="W27" s="970"/>
      <c r="X27" s="973"/>
      <c r="Y27" s="973"/>
      <c r="Z27" s="974"/>
    </row>
    <row r="28" spans="2:26" ht="15.75" customHeight="1" thickBot="1">
      <c r="B28" s="1002"/>
      <c r="C28" s="991"/>
      <c r="D28" s="992"/>
      <c r="E28" s="993"/>
      <c r="F28" s="994"/>
      <c r="G28" s="995"/>
      <c r="H28" s="995"/>
      <c r="I28" s="995"/>
      <c r="J28" s="996"/>
      <c r="K28" s="994"/>
      <c r="L28" s="995"/>
      <c r="M28" s="995"/>
      <c r="N28" s="995"/>
      <c r="O28" s="996"/>
      <c r="P28" s="978"/>
      <c r="Q28" s="979"/>
      <c r="R28" s="979"/>
      <c r="S28" s="979"/>
      <c r="T28" s="994"/>
      <c r="U28" s="997"/>
      <c r="V28" s="998"/>
      <c r="W28" s="994"/>
      <c r="X28" s="995"/>
      <c r="Y28" s="995"/>
      <c r="Z28" s="996"/>
    </row>
    <row r="29" spans="2:26" ht="15.75" customHeight="1" thickBot="1" thickTop="1">
      <c r="B29" s="988" t="s">
        <v>230</v>
      </c>
      <c r="C29" s="989"/>
      <c r="D29" s="989"/>
      <c r="E29" s="990"/>
      <c r="F29" s="967"/>
      <c r="G29" s="1037"/>
      <c r="H29" s="1037"/>
      <c r="I29" s="1037"/>
      <c r="J29" s="1038"/>
      <c r="K29" s="967"/>
      <c r="L29" s="1037"/>
      <c r="M29" s="1037"/>
      <c r="N29" s="1037"/>
      <c r="O29" s="1038"/>
      <c r="P29" s="967"/>
      <c r="Q29" s="968"/>
      <c r="R29" s="968"/>
      <c r="S29" s="969"/>
      <c r="T29" s="978"/>
      <c r="U29" s="979"/>
      <c r="V29" s="980"/>
      <c r="W29" s="967"/>
      <c r="X29" s="1037"/>
      <c r="Y29" s="1037"/>
      <c r="Z29" s="1038"/>
    </row>
    <row r="30" spans="2:26" ht="15.75" customHeight="1">
      <c r="B30" s="981" t="s">
        <v>43</v>
      </c>
      <c r="C30" s="1034"/>
      <c r="D30" s="1035"/>
      <c r="E30" s="1036"/>
      <c r="F30" s="958"/>
      <c r="G30" s="1030"/>
      <c r="H30" s="1030"/>
      <c r="I30" s="1030"/>
      <c r="J30" s="1031"/>
      <c r="K30" s="958"/>
      <c r="L30" s="1030"/>
      <c r="M30" s="1030"/>
      <c r="N30" s="1030"/>
      <c r="O30" s="1031"/>
      <c r="P30" s="958"/>
      <c r="Q30" s="959"/>
      <c r="R30" s="959"/>
      <c r="S30" s="959"/>
      <c r="T30" s="955"/>
      <c r="U30" s="986"/>
      <c r="V30" s="987"/>
      <c r="W30" s="958"/>
      <c r="X30" s="1030"/>
      <c r="Y30" s="1030"/>
      <c r="Z30" s="1031"/>
    </row>
    <row r="31" spans="2:26" ht="15.75" customHeight="1">
      <c r="B31" s="981"/>
      <c r="C31" s="975"/>
      <c r="D31" s="976"/>
      <c r="E31" s="1032"/>
      <c r="F31" s="1033"/>
      <c r="G31" s="973"/>
      <c r="H31" s="973"/>
      <c r="I31" s="973"/>
      <c r="J31" s="974"/>
      <c r="K31" s="970"/>
      <c r="L31" s="973"/>
      <c r="M31" s="973"/>
      <c r="N31" s="973"/>
      <c r="O31" s="974"/>
      <c r="P31" s="970"/>
      <c r="Q31" s="971"/>
      <c r="R31" s="971"/>
      <c r="S31" s="971"/>
      <c r="T31" s="970"/>
      <c r="U31" s="971"/>
      <c r="V31" s="972"/>
      <c r="W31" s="970"/>
      <c r="X31" s="973"/>
      <c r="Y31" s="973"/>
      <c r="Z31" s="974"/>
    </row>
    <row r="32" spans="2:26" ht="15.75" customHeight="1">
      <c r="B32" s="981"/>
      <c r="C32" s="975"/>
      <c r="D32" s="976"/>
      <c r="E32" s="977"/>
      <c r="F32" s="970"/>
      <c r="G32" s="973"/>
      <c r="H32" s="973"/>
      <c r="I32" s="973"/>
      <c r="J32" s="974"/>
      <c r="K32" s="970"/>
      <c r="L32" s="973"/>
      <c r="M32" s="973"/>
      <c r="N32" s="973"/>
      <c r="O32" s="974"/>
      <c r="P32" s="970"/>
      <c r="Q32" s="971"/>
      <c r="R32" s="971"/>
      <c r="S32" s="971"/>
      <c r="T32" s="970"/>
      <c r="U32" s="971"/>
      <c r="V32" s="972"/>
      <c r="W32" s="970"/>
      <c r="X32" s="973"/>
      <c r="Y32" s="973"/>
      <c r="Z32" s="974"/>
    </row>
    <row r="33" spans="2:26" ht="15.75" customHeight="1" thickBot="1">
      <c r="B33" s="982"/>
      <c r="C33" s="975"/>
      <c r="D33" s="976"/>
      <c r="E33" s="977"/>
      <c r="F33" s="970"/>
      <c r="G33" s="973"/>
      <c r="H33" s="973"/>
      <c r="I33" s="973"/>
      <c r="J33" s="974"/>
      <c r="K33" s="970"/>
      <c r="L33" s="973"/>
      <c r="M33" s="973"/>
      <c r="N33" s="973"/>
      <c r="O33" s="974"/>
      <c r="P33" s="978"/>
      <c r="Q33" s="979"/>
      <c r="R33" s="979"/>
      <c r="S33" s="979"/>
      <c r="T33" s="978"/>
      <c r="U33" s="979"/>
      <c r="V33" s="980"/>
      <c r="W33" s="970"/>
      <c r="X33" s="973"/>
      <c r="Y33" s="973"/>
      <c r="Z33" s="974"/>
    </row>
    <row r="34" spans="2:26" ht="15.75" customHeight="1" thickBot="1" thickTop="1">
      <c r="B34" s="961" t="s">
        <v>231</v>
      </c>
      <c r="C34" s="962"/>
      <c r="D34" s="962"/>
      <c r="E34" s="963"/>
      <c r="F34" s="964"/>
      <c r="G34" s="965"/>
      <c r="H34" s="965"/>
      <c r="I34" s="965"/>
      <c r="J34" s="966"/>
      <c r="K34" s="964"/>
      <c r="L34" s="965"/>
      <c r="M34" s="965"/>
      <c r="N34" s="965"/>
      <c r="O34" s="966"/>
      <c r="P34" s="967"/>
      <c r="Q34" s="968"/>
      <c r="R34" s="968"/>
      <c r="S34" s="969"/>
      <c r="T34" s="967"/>
      <c r="U34" s="968"/>
      <c r="V34" s="969"/>
      <c r="W34" s="964"/>
      <c r="X34" s="965"/>
      <c r="Y34" s="965"/>
      <c r="Z34" s="966"/>
    </row>
    <row r="35" spans="2:26" ht="15.75" customHeight="1">
      <c r="B35" s="1027" t="s">
        <v>232</v>
      </c>
      <c r="C35" s="1028"/>
      <c r="D35" s="1028"/>
      <c r="E35" s="1029"/>
      <c r="F35" s="955"/>
      <c r="G35" s="956"/>
      <c r="H35" s="956"/>
      <c r="I35" s="956"/>
      <c r="J35" s="957"/>
      <c r="K35" s="955"/>
      <c r="L35" s="956"/>
      <c r="M35" s="956"/>
      <c r="N35" s="956"/>
      <c r="O35" s="957"/>
      <c r="P35" s="958"/>
      <c r="Q35" s="959"/>
      <c r="R35" s="959"/>
      <c r="S35" s="959"/>
      <c r="T35" s="958"/>
      <c r="U35" s="959"/>
      <c r="V35" s="960"/>
      <c r="W35" s="955"/>
      <c r="X35" s="956"/>
      <c r="Y35" s="956"/>
      <c r="Z35" s="957"/>
    </row>
    <row r="36" spans="2:26" ht="6.75" customHeight="1">
      <c r="B36" s="500"/>
      <c r="C36" s="500"/>
      <c r="D36" s="500"/>
      <c r="E36" s="500"/>
      <c r="F36" s="500"/>
      <c r="G36" s="500"/>
      <c r="H36" s="500"/>
      <c r="I36" s="500"/>
      <c r="J36" s="500"/>
      <c r="K36" s="500"/>
      <c r="L36" s="500"/>
      <c r="M36" s="500"/>
      <c r="N36" s="500"/>
      <c r="O36" s="500"/>
      <c r="P36" s="500"/>
      <c r="Q36" s="500"/>
      <c r="R36" s="500"/>
      <c r="S36" s="500"/>
      <c r="T36" s="500"/>
      <c r="U36" s="500"/>
      <c r="V36" s="500"/>
      <c r="W36" s="500"/>
      <c r="X36" s="500"/>
      <c r="Y36" s="500"/>
      <c r="Z36" s="500"/>
    </row>
    <row r="37" spans="2:26" ht="14.25">
      <c r="B37" s="500" t="s">
        <v>89</v>
      </c>
      <c r="C37" s="500"/>
      <c r="D37" s="500"/>
      <c r="E37" s="500"/>
      <c r="F37" s="500"/>
      <c r="G37" s="500"/>
      <c r="H37" s="500"/>
      <c r="I37" s="500"/>
      <c r="J37" s="500"/>
      <c r="K37" s="500"/>
      <c r="L37" s="500"/>
      <c r="M37" s="500"/>
      <c r="N37" s="500"/>
      <c r="O37" s="500"/>
      <c r="P37" s="500"/>
      <c r="Q37" s="500"/>
      <c r="R37" s="500"/>
      <c r="S37" s="500"/>
      <c r="T37" s="500"/>
      <c r="U37" s="500"/>
      <c r="V37" s="500"/>
      <c r="W37" s="1003" t="s">
        <v>69</v>
      </c>
      <c r="X37" s="1003"/>
      <c r="Y37" s="1003"/>
      <c r="Z37" s="1003"/>
    </row>
    <row r="38" spans="2:26" ht="6" customHeight="1">
      <c r="B38" s="500"/>
      <c r="C38" s="500"/>
      <c r="D38" s="500"/>
      <c r="E38" s="500"/>
      <c r="F38" s="500"/>
      <c r="G38" s="500"/>
      <c r="H38" s="500"/>
      <c r="I38" s="500"/>
      <c r="J38" s="500"/>
      <c r="K38" s="500"/>
      <c r="L38" s="500"/>
      <c r="M38" s="500"/>
      <c r="N38" s="500"/>
      <c r="O38" s="500"/>
      <c r="P38" s="500"/>
      <c r="Q38" s="500"/>
      <c r="R38" s="500"/>
      <c r="S38" s="500"/>
      <c r="T38" s="500"/>
      <c r="U38" s="500"/>
      <c r="V38" s="500"/>
      <c r="W38" s="1004"/>
      <c r="X38" s="1004"/>
      <c r="Y38" s="1004"/>
      <c r="Z38" s="1004"/>
    </row>
    <row r="39" spans="2:26" ht="30" customHeight="1">
      <c r="B39" s="1005" t="s">
        <v>112</v>
      </c>
      <c r="C39" s="1006"/>
      <c r="D39" s="1006"/>
      <c r="E39" s="1007"/>
      <c r="F39" s="1011" t="s">
        <v>286</v>
      </c>
      <c r="G39" s="1012"/>
      <c r="H39" s="1012"/>
      <c r="I39" s="1012"/>
      <c r="J39" s="1013"/>
      <c r="K39" s="1011" t="s">
        <v>287</v>
      </c>
      <c r="L39" s="1012"/>
      <c r="M39" s="1012"/>
      <c r="N39" s="1012"/>
      <c r="O39" s="1013"/>
      <c r="P39" s="1017" t="s">
        <v>463</v>
      </c>
      <c r="Q39" s="1018"/>
      <c r="R39" s="1018"/>
      <c r="S39" s="1018"/>
      <c r="T39" s="1019"/>
      <c r="U39" s="1019"/>
      <c r="V39" s="1020"/>
      <c r="W39" s="1005" t="s">
        <v>113</v>
      </c>
      <c r="X39" s="1006"/>
      <c r="Y39" s="1006"/>
      <c r="Z39" s="1007"/>
    </row>
    <row r="40" spans="2:26" ht="18" customHeight="1">
      <c r="B40" s="1008"/>
      <c r="C40" s="1009"/>
      <c r="D40" s="1009"/>
      <c r="E40" s="1010"/>
      <c r="F40" s="1014"/>
      <c r="G40" s="1015"/>
      <c r="H40" s="1015"/>
      <c r="I40" s="1015"/>
      <c r="J40" s="1016"/>
      <c r="K40" s="1014"/>
      <c r="L40" s="1015"/>
      <c r="M40" s="1015"/>
      <c r="N40" s="1015"/>
      <c r="O40" s="1016"/>
      <c r="P40" s="1021"/>
      <c r="Q40" s="1022"/>
      <c r="R40" s="1022"/>
      <c r="S40" s="1023"/>
      <c r="T40" s="1024" t="s">
        <v>295</v>
      </c>
      <c r="U40" s="1025"/>
      <c r="V40" s="1026"/>
      <c r="W40" s="1008"/>
      <c r="X40" s="1009"/>
      <c r="Y40" s="1009"/>
      <c r="Z40" s="1010"/>
    </row>
    <row r="41" spans="2:26" ht="15.75" customHeight="1">
      <c r="B41" s="1000" t="s">
        <v>114</v>
      </c>
      <c r="C41" s="975"/>
      <c r="D41" s="976"/>
      <c r="E41" s="977"/>
      <c r="F41" s="970"/>
      <c r="G41" s="973"/>
      <c r="H41" s="973"/>
      <c r="I41" s="973"/>
      <c r="J41" s="974"/>
      <c r="K41" s="970"/>
      <c r="L41" s="973"/>
      <c r="M41" s="973"/>
      <c r="N41" s="973"/>
      <c r="O41" s="974"/>
      <c r="P41" s="970"/>
      <c r="Q41" s="971"/>
      <c r="R41" s="971"/>
      <c r="S41" s="971"/>
      <c r="T41" s="970"/>
      <c r="U41" s="971"/>
      <c r="V41" s="972"/>
      <c r="W41" s="970"/>
      <c r="X41" s="973"/>
      <c r="Y41" s="973"/>
      <c r="Z41" s="974"/>
    </row>
    <row r="42" spans="2:26" ht="15.75" customHeight="1">
      <c r="B42" s="1001"/>
      <c r="C42" s="975"/>
      <c r="D42" s="999"/>
      <c r="E42" s="934"/>
      <c r="F42" s="970"/>
      <c r="G42" s="973"/>
      <c r="H42" s="973"/>
      <c r="I42" s="973"/>
      <c r="J42" s="974"/>
      <c r="K42" s="970"/>
      <c r="L42" s="973"/>
      <c r="M42" s="973"/>
      <c r="N42" s="973"/>
      <c r="O42" s="974"/>
      <c r="P42" s="970"/>
      <c r="Q42" s="971"/>
      <c r="R42" s="971"/>
      <c r="S42" s="971"/>
      <c r="T42" s="970"/>
      <c r="U42" s="971"/>
      <c r="V42" s="972"/>
      <c r="W42" s="970"/>
      <c r="X42" s="973"/>
      <c r="Y42" s="973"/>
      <c r="Z42" s="974"/>
    </row>
    <row r="43" spans="2:26" ht="15.75" customHeight="1">
      <c r="B43" s="1001"/>
      <c r="C43" s="975"/>
      <c r="D43" s="976"/>
      <c r="E43" s="977"/>
      <c r="F43" s="970"/>
      <c r="G43" s="973"/>
      <c r="H43" s="973"/>
      <c r="I43" s="973"/>
      <c r="J43" s="974"/>
      <c r="K43" s="970"/>
      <c r="L43" s="971"/>
      <c r="M43" s="971"/>
      <c r="N43" s="971"/>
      <c r="O43" s="972"/>
      <c r="P43" s="970"/>
      <c r="Q43" s="971"/>
      <c r="R43" s="971"/>
      <c r="S43" s="971"/>
      <c r="T43" s="970"/>
      <c r="U43" s="971"/>
      <c r="V43" s="972"/>
      <c r="W43" s="970"/>
      <c r="X43" s="973"/>
      <c r="Y43" s="973"/>
      <c r="Z43" s="974"/>
    </row>
    <row r="44" spans="2:26" ht="15.75" customHeight="1">
      <c r="B44" s="1001"/>
      <c r="C44" s="975"/>
      <c r="D44" s="976"/>
      <c r="E44" s="977"/>
      <c r="F44" s="970"/>
      <c r="G44" s="973"/>
      <c r="H44" s="973"/>
      <c r="I44" s="973"/>
      <c r="J44" s="974"/>
      <c r="K44" s="970"/>
      <c r="L44" s="973"/>
      <c r="M44" s="973"/>
      <c r="N44" s="973"/>
      <c r="O44" s="974"/>
      <c r="P44" s="970"/>
      <c r="Q44" s="971"/>
      <c r="R44" s="971"/>
      <c r="S44" s="971"/>
      <c r="T44" s="970"/>
      <c r="U44" s="971"/>
      <c r="V44" s="972"/>
      <c r="W44" s="970"/>
      <c r="X44" s="973"/>
      <c r="Y44" s="973"/>
      <c r="Z44" s="974"/>
    </row>
    <row r="45" spans="2:26" ht="15.75" customHeight="1" thickBot="1">
      <c r="B45" s="1002"/>
      <c r="C45" s="991"/>
      <c r="D45" s="992"/>
      <c r="E45" s="993"/>
      <c r="F45" s="994"/>
      <c r="G45" s="995"/>
      <c r="H45" s="995"/>
      <c r="I45" s="995"/>
      <c r="J45" s="996"/>
      <c r="K45" s="994"/>
      <c r="L45" s="995"/>
      <c r="M45" s="995"/>
      <c r="N45" s="995"/>
      <c r="O45" s="996"/>
      <c r="P45" s="978"/>
      <c r="Q45" s="979"/>
      <c r="R45" s="979"/>
      <c r="S45" s="979"/>
      <c r="T45" s="994"/>
      <c r="U45" s="997"/>
      <c r="V45" s="998"/>
      <c r="W45" s="994"/>
      <c r="X45" s="995"/>
      <c r="Y45" s="995"/>
      <c r="Z45" s="996"/>
    </row>
    <row r="46" spans="2:26" ht="15.75" customHeight="1" thickBot="1" thickTop="1">
      <c r="B46" s="988" t="s">
        <v>230</v>
      </c>
      <c r="C46" s="989"/>
      <c r="D46" s="989"/>
      <c r="E46" s="990"/>
      <c r="F46" s="964"/>
      <c r="G46" s="965"/>
      <c r="H46" s="965"/>
      <c r="I46" s="965"/>
      <c r="J46" s="966"/>
      <c r="K46" s="964"/>
      <c r="L46" s="965"/>
      <c r="M46" s="965"/>
      <c r="N46" s="965"/>
      <c r="O46" s="966"/>
      <c r="P46" s="967"/>
      <c r="Q46" s="968"/>
      <c r="R46" s="968"/>
      <c r="S46" s="969"/>
      <c r="T46" s="978"/>
      <c r="U46" s="979"/>
      <c r="V46" s="980"/>
      <c r="W46" s="964"/>
      <c r="X46" s="965"/>
      <c r="Y46" s="965"/>
      <c r="Z46" s="966"/>
    </row>
    <row r="47" spans="2:26" ht="15.75" customHeight="1">
      <c r="B47" s="981" t="s">
        <v>43</v>
      </c>
      <c r="C47" s="983"/>
      <c r="D47" s="984"/>
      <c r="E47" s="985"/>
      <c r="F47" s="955"/>
      <c r="G47" s="956"/>
      <c r="H47" s="956"/>
      <c r="I47" s="956"/>
      <c r="J47" s="957"/>
      <c r="K47" s="955"/>
      <c r="L47" s="956"/>
      <c r="M47" s="956"/>
      <c r="N47" s="956"/>
      <c r="O47" s="957"/>
      <c r="P47" s="958"/>
      <c r="Q47" s="959"/>
      <c r="R47" s="959"/>
      <c r="S47" s="959"/>
      <c r="T47" s="955"/>
      <c r="U47" s="986"/>
      <c r="V47" s="987"/>
      <c r="W47" s="955"/>
      <c r="X47" s="956"/>
      <c r="Y47" s="956"/>
      <c r="Z47" s="957"/>
    </row>
    <row r="48" spans="2:26" ht="15.75" customHeight="1">
      <c r="B48" s="981"/>
      <c r="C48" s="975"/>
      <c r="D48" s="976"/>
      <c r="E48" s="977"/>
      <c r="F48" s="970"/>
      <c r="G48" s="973"/>
      <c r="H48" s="973"/>
      <c r="I48" s="973"/>
      <c r="J48" s="974"/>
      <c r="K48" s="970"/>
      <c r="L48" s="973"/>
      <c r="M48" s="973"/>
      <c r="N48" s="973"/>
      <c r="O48" s="974"/>
      <c r="P48" s="970"/>
      <c r="Q48" s="971"/>
      <c r="R48" s="971"/>
      <c r="S48" s="971"/>
      <c r="T48" s="970"/>
      <c r="U48" s="971"/>
      <c r="V48" s="972"/>
      <c r="W48" s="970"/>
      <c r="X48" s="973"/>
      <c r="Y48" s="973"/>
      <c r="Z48" s="974"/>
    </row>
    <row r="49" spans="2:26" ht="15.75" customHeight="1">
      <c r="B49" s="981"/>
      <c r="C49" s="975"/>
      <c r="D49" s="976"/>
      <c r="E49" s="977"/>
      <c r="F49" s="970"/>
      <c r="G49" s="973"/>
      <c r="H49" s="973"/>
      <c r="I49" s="973"/>
      <c r="J49" s="974"/>
      <c r="K49" s="970"/>
      <c r="L49" s="973"/>
      <c r="M49" s="973"/>
      <c r="N49" s="973"/>
      <c r="O49" s="974"/>
      <c r="P49" s="970"/>
      <c r="Q49" s="971"/>
      <c r="R49" s="971"/>
      <c r="S49" s="971"/>
      <c r="T49" s="970"/>
      <c r="U49" s="971"/>
      <c r="V49" s="972"/>
      <c r="W49" s="970"/>
      <c r="X49" s="973"/>
      <c r="Y49" s="973"/>
      <c r="Z49" s="974"/>
    </row>
    <row r="50" spans="2:26" ht="15.75" customHeight="1" thickBot="1">
      <c r="B50" s="982"/>
      <c r="C50" s="975"/>
      <c r="D50" s="976"/>
      <c r="E50" s="977"/>
      <c r="F50" s="970"/>
      <c r="G50" s="973"/>
      <c r="H50" s="973"/>
      <c r="I50" s="973"/>
      <c r="J50" s="974"/>
      <c r="K50" s="970"/>
      <c r="L50" s="973"/>
      <c r="M50" s="973"/>
      <c r="N50" s="973"/>
      <c r="O50" s="974"/>
      <c r="P50" s="978"/>
      <c r="Q50" s="979"/>
      <c r="R50" s="979"/>
      <c r="S50" s="979"/>
      <c r="T50" s="978"/>
      <c r="U50" s="979"/>
      <c r="V50" s="980"/>
      <c r="W50" s="970"/>
      <c r="X50" s="973"/>
      <c r="Y50" s="973"/>
      <c r="Z50" s="974"/>
    </row>
    <row r="51" spans="2:26" ht="15.75" customHeight="1" thickBot="1" thickTop="1">
      <c r="B51" s="961" t="s">
        <v>231</v>
      </c>
      <c r="C51" s="962"/>
      <c r="D51" s="962"/>
      <c r="E51" s="963"/>
      <c r="F51" s="964"/>
      <c r="G51" s="965"/>
      <c r="H51" s="965"/>
      <c r="I51" s="965"/>
      <c r="J51" s="966"/>
      <c r="K51" s="967"/>
      <c r="L51" s="968"/>
      <c r="M51" s="968"/>
      <c r="N51" s="968"/>
      <c r="O51" s="969"/>
      <c r="P51" s="967"/>
      <c r="Q51" s="968"/>
      <c r="R51" s="968"/>
      <c r="S51" s="969"/>
      <c r="T51" s="967"/>
      <c r="U51" s="968"/>
      <c r="V51" s="969"/>
      <c r="W51" s="964"/>
      <c r="X51" s="965"/>
      <c r="Y51" s="965"/>
      <c r="Z51" s="966"/>
    </row>
    <row r="52" spans="2:26" ht="15.75" customHeight="1">
      <c r="B52" s="952" t="s">
        <v>232</v>
      </c>
      <c r="C52" s="953"/>
      <c r="D52" s="953"/>
      <c r="E52" s="954"/>
      <c r="F52" s="955"/>
      <c r="G52" s="956"/>
      <c r="H52" s="956"/>
      <c r="I52" s="956"/>
      <c r="J52" s="957"/>
      <c r="K52" s="955"/>
      <c r="L52" s="956"/>
      <c r="M52" s="956"/>
      <c r="N52" s="956"/>
      <c r="O52" s="957"/>
      <c r="P52" s="958"/>
      <c r="Q52" s="959"/>
      <c r="R52" s="959"/>
      <c r="S52" s="959"/>
      <c r="T52" s="958"/>
      <c r="U52" s="959"/>
      <c r="V52" s="960"/>
      <c r="W52" s="955"/>
      <c r="X52" s="956"/>
      <c r="Y52" s="956"/>
      <c r="Z52" s="957"/>
    </row>
    <row r="53" spans="2:26" ht="6" customHeight="1">
      <c r="B53" s="500"/>
      <c r="C53" s="500"/>
      <c r="D53" s="500"/>
      <c r="E53" s="500"/>
      <c r="F53" s="500"/>
      <c r="G53" s="500"/>
      <c r="H53" s="500"/>
      <c r="I53" s="500"/>
      <c r="J53" s="500"/>
      <c r="K53" s="500"/>
      <c r="L53" s="500"/>
      <c r="M53" s="500"/>
      <c r="N53" s="500"/>
      <c r="O53" s="500"/>
      <c r="P53" s="500"/>
      <c r="Q53" s="500"/>
      <c r="R53" s="500"/>
      <c r="S53" s="500"/>
      <c r="T53" s="500"/>
      <c r="U53" s="500"/>
      <c r="V53" s="500"/>
      <c r="W53" s="500"/>
      <c r="X53" s="500"/>
      <c r="Y53" s="500"/>
      <c r="Z53" s="500"/>
    </row>
    <row r="54" spans="2:26" ht="14.25" customHeight="1">
      <c r="B54" s="500" t="s">
        <v>243</v>
      </c>
      <c r="C54" s="500"/>
      <c r="D54" s="500"/>
      <c r="E54" s="500"/>
      <c r="F54" s="500"/>
      <c r="G54" s="500"/>
      <c r="H54" s="500"/>
      <c r="I54" s="500"/>
      <c r="J54" s="500"/>
      <c r="K54" s="500"/>
      <c r="L54" s="500"/>
      <c r="M54" s="500"/>
      <c r="N54" s="500"/>
      <c r="O54" s="500"/>
      <c r="P54" s="500"/>
      <c r="Q54" s="500"/>
      <c r="R54" s="500"/>
      <c r="S54" s="500"/>
      <c r="T54" s="500"/>
      <c r="U54" s="500"/>
      <c r="V54" s="500"/>
      <c r="W54" s="1003" t="s">
        <v>69</v>
      </c>
      <c r="X54" s="1003"/>
      <c r="Y54" s="1003"/>
      <c r="Z54" s="1003"/>
    </row>
    <row r="55" spans="2:26" ht="6" customHeight="1">
      <c r="B55" s="500"/>
      <c r="C55" s="500"/>
      <c r="D55" s="500"/>
      <c r="E55" s="500"/>
      <c r="F55" s="500"/>
      <c r="G55" s="500"/>
      <c r="H55" s="500"/>
      <c r="I55" s="500"/>
      <c r="J55" s="500"/>
      <c r="K55" s="500"/>
      <c r="L55" s="500"/>
      <c r="M55" s="500"/>
      <c r="N55" s="500"/>
      <c r="O55" s="500"/>
      <c r="P55" s="500"/>
      <c r="Q55" s="500"/>
      <c r="R55" s="500"/>
      <c r="S55" s="500"/>
      <c r="T55" s="500"/>
      <c r="U55" s="500"/>
      <c r="V55" s="500"/>
      <c r="W55" s="1004"/>
      <c r="X55" s="1004"/>
      <c r="Y55" s="1004"/>
      <c r="Z55" s="1004"/>
    </row>
    <row r="56" spans="2:26" ht="30" customHeight="1">
      <c r="B56" s="1005" t="s">
        <v>112</v>
      </c>
      <c r="C56" s="1006"/>
      <c r="D56" s="1006"/>
      <c r="E56" s="1007"/>
      <c r="F56" s="1011" t="s">
        <v>288</v>
      </c>
      <c r="G56" s="1012"/>
      <c r="H56" s="1012"/>
      <c r="I56" s="1012"/>
      <c r="J56" s="1013"/>
      <c r="K56" s="1011" t="s">
        <v>289</v>
      </c>
      <c r="L56" s="1012"/>
      <c r="M56" s="1012"/>
      <c r="N56" s="1012"/>
      <c r="O56" s="1013"/>
      <c r="P56" s="1017" t="s">
        <v>464</v>
      </c>
      <c r="Q56" s="1018"/>
      <c r="R56" s="1018"/>
      <c r="S56" s="1018"/>
      <c r="T56" s="1019"/>
      <c r="U56" s="1019"/>
      <c r="V56" s="1020"/>
      <c r="W56" s="1005" t="s">
        <v>113</v>
      </c>
      <c r="X56" s="1006"/>
      <c r="Y56" s="1006"/>
      <c r="Z56" s="1007"/>
    </row>
    <row r="57" spans="2:26" ht="21" customHeight="1">
      <c r="B57" s="1008"/>
      <c r="C57" s="1009"/>
      <c r="D57" s="1009"/>
      <c r="E57" s="1010"/>
      <c r="F57" s="1014"/>
      <c r="G57" s="1015"/>
      <c r="H57" s="1015"/>
      <c r="I57" s="1015"/>
      <c r="J57" s="1016"/>
      <c r="K57" s="1014"/>
      <c r="L57" s="1015"/>
      <c r="M57" s="1015"/>
      <c r="N57" s="1015"/>
      <c r="O57" s="1016"/>
      <c r="P57" s="1021"/>
      <c r="Q57" s="1022"/>
      <c r="R57" s="1022"/>
      <c r="S57" s="1023"/>
      <c r="T57" s="1024" t="s">
        <v>295</v>
      </c>
      <c r="U57" s="1025"/>
      <c r="V57" s="1026"/>
      <c r="W57" s="1008"/>
      <c r="X57" s="1009"/>
      <c r="Y57" s="1009"/>
      <c r="Z57" s="1010"/>
    </row>
    <row r="58" spans="2:26" ht="15.75" customHeight="1">
      <c r="B58" s="1000" t="s">
        <v>114</v>
      </c>
      <c r="C58" s="975" t="s">
        <v>496</v>
      </c>
      <c r="D58" s="976"/>
      <c r="E58" s="977"/>
      <c r="F58" s="970">
        <v>3863.1</v>
      </c>
      <c r="G58" s="973"/>
      <c r="H58" s="973"/>
      <c r="I58" s="973"/>
      <c r="J58" s="974"/>
      <c r="K58" s="970">
        <v>66515.8</v>
      </c>
      <c r="L58" s="973"/>
      <c r="M58" s="973"/>
      <c r="N58" s="973"/>
      <c r="O58" s="974"/>
      <c r="P58" s="970"/>
      <c r="Q58" s="971"/>
      <c r="R58" s="971"/>
      <c r="S58" s="971"/>
      <c r="T58" s="970"/>
      <c r="U58" s="971"/>
      <c r="V58" s="972"/>
      <c r="W58" s="970">
        <f>SUM(F58:V58)</f>
        <v>70378.90000000001</v>
      </c>
      <c r="X58" s="973"/>
      <c r="Y58" s="973"/>
      <c r="Z58" s="974"/>
    </row>
    <row r="59" spans="2:26" ht="15.75" customHeight="1">
      <c r="B59" s="1001"/>
      <c r="C59" s="975"/>
      <c r="D59" s="999"/>
      <c r="E59" s="934"/>
      <c r="F59" s="970"/>
      <c r="G59" s="973"/>
      <c r="H59" s="973"/>
      <c r="I59" s="973"/>
      <c r="J59" s="974"/>
      <c r="K59" s="970"/>
      <c r="L59" s="973"/>
      <c r="M59" s="973"/>
      <c r="N59" s="973"/>
      <c r="O59" s="974"/>
      <c r="P59" s="970"/>
      <c r="Q59" s="971"/>
      <c r="R59" s="971"/>
      <c r="S59" s="971"/>
      <c r="T59" s="970"/>
      <c r="U59" s="971"/>
      <c r="V59" s="972"/>
      <c r="W59" s="970"/>
      <c r="X59" s="973"/>
      <c r="Y59" s="973"/>
      <c r="Z59" s="974"/>
    </row>
    <row r="60" spans="2:26" ht="15.75" customHeight="1">
      <c r="B60" s="1001"/>
      <c r="C60" s="975"/>
      <c r="D60" s="976"/>
      <c r="E60" s="977"/>
      <c r="F60" s="970"/>
      <c r="G60" s="973"/>
      <c r="H60" s="973"/>
      <c r="I60" s="973"/>
      <c r="J60" s="974"/>
      <c r="K60" s="970"/>
      <c r="L60" s="971"/>
      <c r="M60" s="971"/>
      <c r="N60" s="971"/>
      <c r="O60" s="972"/>
      <c r="P60" s="970"/>
      <c r="Q60" s="971"/>
      <c r="R60" s="971"/>
      <c r="S60" s="971"/>
      <c r="T60" s="970"/>
      <c r="U60" s="971"/>
      <c r="V60" s="972"/>
      <c r="W60" s="970"/>
      <c r="X60" s="973"/>
      <c r="Y60" s="973"/>
      <c r="Z60" s="974"/>
    </row>
    <row r="61" spans="2:26" ht="15.75" customHeight="1">
      <c r="B61" s="1001"/>
      <c r="C61" s="975"/>
      <c r="D61" s="976"/>
      <c r="E61" s="977"/>
      <c r="F61" s="970"/>
      <c r="G61" s="973"/>
      <c r="H61" s="973"/>
      <c r="I61" s="973"/>
      <c r="J61" s="974"/>
      <c r="K61" s="970"/>
      <c r="L61" s="973"/>
      <c r="M61" s="973"/>
      <c r="N61" s="973"/>
      <c r="O61" s="974"/>
      <c r="P61" s="970"/>
      <c r="Q61" s="971"/>
      <c r="R61" s="971"/>
      <c r="S61" s="971"/>
      <c r="T61" s="970"/>
      <c r="U61" s="971"/>
      <c r="V61" s="972"/>
      <c r="W61" s="970"/>
      <c r="X61" s="973"/>
      <c r="Y61" s="973"/>
      <c r="Z61" s="974"/>
    </row>
    <row r="62" spans="2:26" ht="15.75" customHeight="1" thickBot="1">
      <c r="B62" s="1002"/>
      <c r="C62" s="991"/>
      <c r="D62" s="992"/>
      <c r="E62" s="993"/>
      <c r="F62" s="994"/>
      <c r="G62" s="995"/>
      <c r="H62" s="995"/>
      <c r="I62" s="995"/>
      <c r="J62" s="996"/>
      <c r="K62" s="994"/>
      <c r="L62" s="995"/>
      <c r="M62" s="995"/>
      <c r="N62" s="995"/>
      <c r="O62" s="996"/>
      <c r="P62" s="978"/>
      <c r="Q62" s="979"/>
      <c r="R62" s="979"/>
      <c r="S62" s="979"/>
      <c r="T62" s="994"/>
      <c r="U62" s="997"/>
      <c r="V62" s="998"/>
      <c r="W62" s="994"/>
      <c r="X62" s="995"/>
      <c r="Y62" s="995"/>
      <c r="Z62" s="996"/>
    </row>
    <row r="63" spans="2:26" ht="15.75" customHeight="1" thickBot="1" thickTop="1">
      <c r="B63" s="988" t="s">
        <v>230</v>
      </c>
      <c r="C63" s="989"/>
      <c r="D63" s="989"/>
      <c r="E63" s="990"/>
      <c r="F63" s="964">
        <f>SUM(F58:J62)</f>
        <v>3863.1</v>
      </c>
      <c r="G63" s="965"/>
      <c r="H63" s="965"/>
      <c r="I63" s="965"/>
      <c r="J63" s="966"/>
      <c r="K63" s="964">
        <f>SUM(K58:O62)</f>
        <v>66515.8</v>
      </c>
      <c r="L63" s="965"/>
      <c r="M63" s="965"/>
      <c r="N63" s="965"/>
      <c r="O63" s="966"/>
      <c r="P63" s="967"/>
      <c r="Q63" s="968"/>
      <c r="R63" s="968"/>
      <c r="S63" s="969"/>
      <c r="T63" s="978"/>
      <c r="U63" s="979"/>
      <c r="V63" s="980"/>
      <c r="W63" s="964">
        <f>SUM(W58:Z62)</f>
        <v>70378.90000000001</v>
      </c>
      <c r="X63" s="965"/>
      <c r="Y63" s="965"/>
      <c r="Z63" s="966"/>
    </row>
    <row r="64" spans="2:26" ht="15.75" customHeight="1">
      <c r="B64" s="981" t="s">
        <v>43</v>
      </c>
      <c r="C64" s="983"/>
      <c r="D64" s="984"/>
      <c r="E64" s="985"/>
      <c r="F64" s="955"/>
      <c r="G64" s="956"/>
      <c r="H64" s="956"/>
      <c r="I64" s="956"/>
      <c r="J64" s="957"/>
      <c r="K64" s="955"/>
      <c r="L64" s="956"/>
      <c r="M64" s="956"/>
      <c r="N64" s="956"/>
      <c r="O64" s="957"/>
      <c r="P64" s="958"/>
      <c r="Q64" s="959"/>
      <c r="R64" s="959"/>
      <c r="S64" s="959"/>
      <c r="T64" s="955"/>
      <c r="U64" s="986"/>
      <c r="V64" s="987"/>
      <c r="W64" s="955"/>
      <c r="X64" s="956"/>
      <c r="Y64" s="956"/>
      <c r="Z64" s="957"/>
    </row>
    <row r="65" spans="2:26" ht="15.75" customHeight="1">
      <c r="B65" s="981"/>
      <c r="C65" s="975"/>
      <c r="D65" s="976"/>
      <c r="E65" s="977"/>
      <c r="F65" s="970"/>
      <c r="G65" s="973"/>
      <c r="H65" s="973"/>
      <c r="I65" s="973"/>
      <c r="J65" s="974"/>
      <c r="K65" s="970"/>
      <c r="L65" s="973"/>
      <c r="M65" s="973"/>
      <c r="N65" s="973"/>
      <c r="O65" s="974"/>
      <c r="P65" s="970"/>
      <c r="Q65" s="971"/>
      <c r="R65" s="971"/>
      <c r="S65" s="971"/>
      <c r="T65" s="970"/>
      <c r="U65" s="971"/>
      <c r="V65" s="972"/>
      <c r="W65" s="970"/>
      <c r="X65" s="973"/>
      <c r="Y65" s="973"/>
      <c r="Z65" s="974"/>
    </row>
    <row r="66" spans="2:26" ht="15.75" customHeight="1">
      <c r="B66" s="981"/>
      <c r="C66" s="975"/>
      <c r="D66" s="976"/>
      <c r="E66" s="977"/>
      <c r="F66" s="970"/>
      <c r="G66" s="973"/>
      <c r="H66" s="973"/>
      <c r="I66" s="973"/>
      <c r="J66" s="974"/>
      <c r="K66" s="970"/>
      <c r="L66" s="973"/>
      <c r="M66" s="973"/>
      <c r="N66" s="973"/>
      <c r="O66" s="974"/>
      <c r="P66" s="970"/>
      <c r="Q66" s="971"/>
      <c r="R66" s="971"/>
      <c r="S66" s="971"/>
      <c r="T66" s="970"/>
      <c r="U66" s="971"/>
      <c r="V66" s="972"/>
      <c r="W66" s="970"/>
      <c r="X66" s="973"/>
      <c r="Y66" s="973"/>
      <c r="Z66" s="974"/>
    </row>
    <row r="67" spans="2:26" ht="15.75" customHeight="1" thickBot="1">
      <c r="B67" s="982"/>
      <c r="C67" s="975"/>
      <c r="D67" s="976"/>
      <c r="E67" s="977"/>
      <c r="F67" s="970"/>
      <c r="G67" s="973"/>
      <c r="H67" s="973"/>
      <c r="I67" s="973"/>
      <c r="J67" s="974"/>
      <c r="K67" s="970"/>
      <c r="L67" s="973"/>
      <c r="M67" s="973"/>
      <c r="N67" s="973"/>
      <c r="O67" s="974"/>
      <c r="P67" s="978"/>
      <c r="Q67" s="979"/>
      <c r="R67" s="979"/>
      <c r="S67" s="979"/>
      <c r="T67" s="978"/>
      <c r="U67" s="979"/>
      <c r="V67" s="980"/>
      <c r="W67" s="970"/>
      <c r="X67" s="973"/>
      <c r="Y67" s="973"/>
      <c r="Z67" s="974"/>
    </row>
    <row r="68" spans="2:26" ht="15.75" customHeight="1" thickBot="1" thickTop="1">
      <c r="B68" s="961" t="s">
        <v>231</v>
      </c>
      <c r="C68" s="962"/>
      <c r="D68" s="962"/>
      <c r="E68" s="963"/>
      <c r="F68" s="964"/>
      <c r="G68" s="965"/>
      <c r="H68" s="965"/>
      <c r="I68" s="965"/>
      <c r="J68" s="966"/>
      <c r="K68" s="967"/>
      <c r="L68" s="968"/>
      <c r="M68" s="968"/>
      <c r="N68" s="968"/>
      <c r="O68" s="969"/>
      <c r="P68" s="967"/>
      <c r="Q68" s="968"/>
      <c r="R68" s="968"/>
      <c r="S68" s="969"/>
      <c r="T68" s="967"/>
      <c r="U68" s="968"/>
      <c r="V68" s="969"/>
      <c r="W68" s="964"/>
      <c r="X68" s="965"/>
      <c r="Y68" s="965"/>
      <c r="Z68" s="966"/>
    </row>
    <row r="69" spans="2:26" ht="15.75" customHeight="1">
      <c r="B69" s="952" t="s">
        <v>232</v>
      </c>
      <c r="C69" s="953"/>
      <c r="D69" s="953"/>
      <c r="E69" s="954"/>
      <c r="F69" s="955">
        <f>F63</f>
        <v>3863.1</v>
      </c>
      <c r="G69" s="956"/>
      <c r="H69" s="956"/>
      <c r="I69" s="956"/>
      <c r="J69" s="957"/>
      <c r="K69" s="955">
        <f>K63</f>
        <v>66515.8</v>
      </c>
      <c r="L69" s="956"/>
      <c r="M69" s="956"/>
      <c r="N69" s="956"/>
      <c r="O69" s="957"/>
      <c r="P69" s="958"/>
      <c r="Q69" s="959"/>
      <c r="R69" s="959"/>
      <c r="S69" s="959"/>
      <c r="T69" s="958"/>
      <c r="U69" s="959"/>
      <c r="V69" s="960"/>
      <c r="W69" s="955">
        <f>W63</f>
        <v>70378.90000000001</v>
      </c>
      <c r="X69" s="956"/>
      <c r="Y69" s="956"/>
      <c r="Z69" s="957"/>
    </row>
    <row r="70" spans="2:26" ht="6" customHeight="1">
      <c r="B70" s="500"/>
      <c r="C70" s="500"/>
      <c r="D70" s="500"/>
      <c r="E70" s="500"/>
      <c r="F70" s="500"/>
      <c r="G70" s="500"/>
      <c r="H70" s="500"/>
      <c r="I70" s="500"/>
      <c r="J70" s="500"/>
      <c r="K70" s="500"/>
      <c r="L70" s="500"/>
      <c r="M70" s="500"/>
      <c r="N70" s="500"/>
      <c r="O70" s="500"/>
      <c r="P70" s="500"/>
      <c r="Q70" s="500"/>
      <c r="R70" s="500"/>
      <c r="S70" s="500"/>
      <c r="T70" s="500"/>
      <c r="U70" s="500"/>
      <c r="V70" s="500"/>
      <c r="W70" s="500"/>
      <c r="X70" s="500"/>
      <c r="Y70" s="500"/>
      <c r="Z70" s="500"/>
    </row>
    <row r="71" spans="2:26" ht="12" customHeight="1">
      <c r="B71" s="501" t="s">
        <v>465</v>
      </c>
      <c r="C71" s="500"/>
      <c r="D71" s="500"/>
      <c r="E71" s="500"/>
      <c r="F71" s="500"/>
      <c r="G71" s="500"/>
      <c r="H71" s="500"/>
      <c r="I71" s="500"/>
      <c r="J71" s="500"/>
      <c r="K71" s="500"/>
      <c r="L71" s="500"/>
      <c r="M71" s="500"/>
      <c r="N71" s="500"/>
      <c r="O71" s="500"/>
      <c r="P71" s="500"/>
      <c r="Q71" s="500"/>
      <c r="R71" s="500"/>
      <c r="S71" s="500"/>
      <c r="T71" s="500"/>
      <c r="U71" s="500"/>
      <c r="V71" s="500"/>
      <c r="W71" s="500"/>
      <c r="X71" s="500"/>
      <c r="Y71" s="500"/>
      <c r="Z71" s="500"/>
    </row>
    <row r="72" spans="2:26" ht="12" customHeight="1">
      <c r="B72" s="501" t="s">
        <v>437</v>
      </c>
      <c r="C72" s="500"/>
      <c r="D72" s="500"/>
      <c r="E72" s="500"/>
      <c r="F72" s="500"/>
      <c r="G72" s="500"/>
      <c r="H72" s="500"/>
      <c r="I72" s="500"/>
      <c r="J72" s="500"/>
      <c r="K72" s="500"/>
      <c r="L72" s="500"/>
      <c r="M72" s="500"/>
      <c r="N72" s="500"/>
      <c r="O72" s="500"/>
      <c r="P72" s="500"/>
      <c r="Q72" s="500"/>
      <c r="R72" s="500"/>
      <c r="S72" s="500"/>
      <c r="T72" s="500"/>
      <c r="U72" s="500"/>
      <c r="V72" s="500"/>
      <c r="W72" s="500"/>
      <c r="X72" s="500"/>
      <c r="Y72" s="500"/>
      <c r="Z72" s="500"/>
    </row>
    <row r="73" ht="12" customHeight="1">
      <c r="B73" s="156" t="s">
        <v>438</v>
      </c>
    </row>
    <row r="74" spans="2:26" ht="12" customHeight="1">
      <c r="B74" s="157" t="s">
        <v>274</v>
      </c>
      <c r="C74" s="158"/>
      <c r="D74" s="158"/>
      <c r="E74" s="158"/>
      <c r="F74" s="158"/>
      <c r="G74" s="158"/>
      <c r="H74" s="158"/>
      <c r="I74" s="158"/>
      <c r="J74" s="158"/>
      <c r="K74" s="158"/>
      <c r="L74" s="158"/>
      <c r="M74" s="158"/>
      <c r="N74" s="158"/>
      <c r="O74" s="158"/>
      <c r="P74" s="158"/>
      <c r="Q74" s="158"/>
      <c r="R74" s="158"/>
      <c r="S74" s="158"/>
      <c r="T74" s="158"/>
      <c r="U74" s="158"/>
      <c r="V74" s="158"/>
      <c r="W74" s="158"/>
      <c r="X74" s="158"/>
      <c r="Y74" s="158"/>
      <c r="Z74" s="158"/>
    </row>
    <row r="75" spans="2:26" ht="12" customHeight="1">
      <c r="B75" s="157" t="s">
        <v>251</v>
      </c>
      <c r="C75" s="158"/>
      <c r="D75" s="158"/>
      <c r="E75" s="158"/>
      <c r="F75" s="158"/>
      <c r="G75" s="158"/>
      <c r="H75" s="158"/>
      <c r="I75" s="158"/>
      <c r="J75" s="158"/>
      <c r="K75" s="158"/>
      <c r="L75" s="158"/>
      <c r="M75" s="158"/>
      <c r="N75" s="158"/>
      <c r="O75" s="158"/>
      <c r="P75" s="158"/>
      <c r="Q75" s="158"/>
      <c r="R75" s="158"/>
      <c r="S75" s="158"/>
      <c r="T75" s="158"/>
      <c r="U75" s="158"/>
      <c r="V75" s="158"/>
      <c r="W75" s="158"/>
      <c r="X75" s="158"/>
      <c r="Y75" s="158"/>
      <c r="Z75" s="158"/>
    </row>
    <row r="76" spans="2:26" ht="12" customHeight="1">
      <c r="B76" s="157" t="s">
        <v>252</v>
      </c>
      <c r="C76" s="158"/>
      <c r="D76" s="158"/>
      <c r="E76" s="158"/>
      <c r="F76" s="158"/>
      <c r="G76" s="158"/>
      <c r="H76" s="158"/>
      <c r="I76" s="158"/>
      <c r="J76" s="158"/>
      <c r="K76" s="158"/>
      <c r="L76" s="158"/>
      <c r="M76" s="158"/>
      <c r="N76" s="158"/>
      <c r="O76" s="158"/>
      <c r="P76" s="158"/>
      <c r="Q76" s="158"/>
      <c r="R76" s="158"/>
      <c r="S76" s="158"/>
      <c r="T76" s="158"/>
      <c r="U76" s="158"/>
      <c r="V76" s="158"/>
      <c r="W76" s="158"/>
      <c r="X76" s="158"/>
      <c r="Y76" s="158"/>
      <c r="Z76" s="158"/>
    </row>
    <row r="77" spans="2:26" ht="12" customHeight="1">
      <c r="B77" s="157" t="s">
        <v>244</v>
      </c>
      <c r="C77" s="158"/>
      <c r="D77" s="158"/>
      <c r="E77" s="158"/>
      <c r="F77" s="158"/>
      <c r="G77" s="158"/>
      <c r="H77" s="158"/>
      <c r="I77" s="158"/>
      <c r="J77" s="158"/>
      <c r="K77" s="158"/>
      <c r="L77" s="158"/>
      <c r="M77" s="158"/>
      <c r="N77" s="158"/>
      <c r="O77" s="158"/>
      <c r="P77" s="158"/>
      <c r="Q77" s="158"/>
      <c r="R77" s="158"/>
      <c r="S77" s="158"/>
      <c r="T77" s="158"/>
      <c r="U77" s="158"/>
      <c r="V77" s="158"/>
      <c r="W77" s="158"/>
      <c r="X77" s="158"/>
      <c r="Y77" s="158"/>
      <c r="Z77" s="158"/>
    </row>
    <row r="78" ht="12" customHeight="1">
      <c r="B78" s="155" t="s">
        <v>250</v>
      </c>
    </row>
    <row r="79" ht="12" customHeight="1">
      <c r="B79" s="155" t="s">
        <v>249</v>
      </c>
    </row>
  </sheetData>
  <sheetProtection/>
  <mergeCells count="279">
    <mergeCell ref="W2:Z3"/>
    <mergeCell ref="B4:E5"/>
    <mergeCell ref="F4:J5"/>
    <mergeCell ref="K4:O5"/>
    <mergeCell ref="P4:V4"/>
    <mergeCell ref="W4:Z5"/>
    <mergeCell ref="T5:V5"/>
    <mergeCell ref="B6:C7"/>
    <mergeCell ref="D6:E6"/>
    <mergeCell ref="F6:J6"/>
    <mergeCell ref="K6:O6"/>
    <mergeCell ref="P6:S6"/>
    <mergeCell ref="T6:V6"/>
    <mergeCell ref="F8:J8"/>
    <mergeCell ref="K8:O8"/>
    <mergeCell ref="P8:S8"/>
    <mergeCell ref="T8:V8"/>
    <mergeCell ref="W6:Z6"/>
    <mergeCell ref="F7:J7"/>
    <mergeCell ref="K7:O7"/>
    <mergeCell ref="P7:S7"/>
    <mergeCell ref="T7:V7"/>
    <mergeCell ref="W7:Z7"/>
    <mergeCell ref="W8:Z8"/>
    <mergeCell ref="B9:C9"/>
    <mergeCell ref="D9:E9"/>
    <mergeCell ref="F9:J9"/>
    <mergeCell ref="K9:O9"/>
    <mergeCell ref="P9:S9"/>
    <mergeCell ref="T9:V9"/>
    <mergeCell ref="W9:Z9"/>
    <mergeCell ref="B8:C8"/>
    <mergeCell ref="D8:E8"/>
    <mergeCell ref="W20:Z21"/>
    <mergeCell ref="B22:E23"/>
    <mergeCell ref="F22:J23"/>
    <mergeCell ref="K22:O23"/>
    <mergeCell ref="P22:V22"/>
    <mergeCell ref="W22:Z23"/>
    <mergeCell ref="P23:S23"/>
    <mergeCell ref="T23:V23"/>
    <mergeCell ref="B24:B28"/>
    <mergeCell ref="C24:E24"/>
    <mergeCell ref="F24:J24"/>
    <mergeCell ref="K24:O24"/>
    <mergeCell ref="P24:S24"/>
    <mergeCell ref="T24:V24"/>
    <mergeCell ref="C26:E26"/>
    <mergeCell ref="F26:J26"/>
    <mergeCell ref="K26:O26"/>
    <mergeCell ref="P26:S26"/>
    <mergeCell ref="W24:Z24"/>
    <mergeCell ref="C25:E25"/>
    <mergeCell ref="F25:J25"/>
    <mergeCell ref="K25:O25"/>
    <mergeCell ref="P25:S25"/>
    <mergeCell ref="T25:V25"/>
    <mergeCell ref="W25:Z25"/>
    <mergeCell ref="T26:V26"/>
    <mergeCell ref="W26:Z26"/>
    <mergeCell ref="C27:E27"/>
    <mergeCell ref="F27:J27"/>
    <mergeCell ref="K27:O27"/>
    <mergeCell ref="P27:S27"/>
    <mergeCell ref="T27:V27"/>
    <mergeCell ref="W27:Z27"/>
    <mergeCell ref="C28:E28"/>
    <mergeCell ref="F28:J28"/>
    <mergeCell ref="K28:O28"/>
    <mergeCell ref="P28:S28"/>
    <mergeCell ref="T28:V28"/>
    <mergeCell ref="W28:Z28"/>
    <mergeCell ref="B29:E29"/>
    <mergeCell ref="F29:J29"/>
    <mergeCell ref="K29:O29"/>
    <mergeCell ref="P29:S29"/>
    <mergeCell ref="T29:V29"/>
    <mergeCell ref="W29:Z29"/>
    <mergeCell ref="B30:B33"/>
    <mergeCell ref="C30:E30"/>
    <mergeCell ref="F30:J30"/>
    <mergeCell ref="K30:O30"/>
    <mergeCell ref="P30:S30"/>
    <mergeCell ref="T30:V30"/>
    <mergeCell ref="C32:E32"/>
    <mergeCell ref="F32:J32"/>
    <mergeCell ref="K32:O32"/>
    <mergeCell ref="P32:S32"/>
    <mergeCell ref="W30:Z30"/>
    <mergeCell ref="C31:E31"/>
    <mergeCell ref="F31:J31"/>
    <mergeCell ref="K31:O31"/>
    <mergeCell ref="P31:S31"/>
    <mergeCell ref="T31:V31"/>
    <mergeCell ref="W31:Z31"/>
    <mergeCell ref="T32:V32"/>
    <mergeCell ref="W32:Z32"/>
    <mergeCell ref="C33:E33"/>
    <mergeCell ref="F33:J33"/>
    <mergeCell ref="K33:O33"/>
    <mergeCell ref="P33:S33"/>
    <mergeCell ref="T33:V33"/>
    <mergeCell ref="W33:Z33"/>
    <mergeCell ref="B34:E34"/>
    <mergeCell ref="F34:J34"/>
    <mergeCell ref="K34:O34"/>
    <mergeCell ref="P34:S34"/>
    <mergeCell ref="T34:V34"/>
    <mergeCell ref="W34:Z34"/>
    <mergeCell ref="B35:E35"/>
    <mergeCell ref="F35:J35"/>
    <mergeCell ref="K35:O35"/>
    <mergeCell ref="P35:S35"/>
    <mergeCell ref="T35:V35"/>
    <mergeCell ref="W35:Z35"/>
    <mergeCell ref="W37:Z38"/>
    <mergeCell ref="B39:E40"/>
    <mergeCell ref="F39:J40"/>
    <mergeCell ref="K39:O40"/>
    <mergeCell ref="P39:V39"/>
    <mergeCell ref="W39:Z40"/>
    <mergeCell ref="P40:S40"/>
    <mergeCell ref="T40:V40"/>
    <mergeCell ref="B41:B45"/>
    <mergeCell ref="C41:E41"/>
    <mergeCell ref="F41:J41"/>
    <mergeCell ref="K41:O41"/>
    <mergeCell ref="P41:S41"/>
    <mergeCell ref="T41:V41"/>
    <mergeCell ref="C43:E43"/>
    <mergeCell ref="F43:J43"/>
    <mergeCell ref="K43:O43"/>
    <mergeCell ref="P43:S43"/>
    <mergeCell ref="W41:Z41"/>
    <mergeCell ref="C42:E42"/>
    <mergeCell ref="F42:J42"/>
    <mergeCell ref="K42:O42"/>
    <mergeCell ref="P42:S42"/>
    <mergeCell ref="T42:V42"/>
    <mergeCell ref="W42:Z42"/>
    <mergeCell ref="T43:V43"/>
    <mergeCell ref="W43:Z43"/>
    <mergeCell ref="C44:E44"/>
    <mergeCell ref="F44:J44"/>
    <mergeCell ref="K44:O44"/>
    <mergeCell ref="P44:S44"/>
    <mergeCell ref="T44:V44"/>
    <mergeCell ref="W44:Z44"/>
    <mergeCell ref="C45:E45"/>
    <mergeCell ref="F45:J45"/>
    <mergeCell ref="K45:O45"/>
    <mergeCell ref="P45:S45"/>
    <mergeCell ref="T45:V45"/>
    <mergeCell ref="W45:Z45"/>
    <mergeCell ref="B46:E46"/>
    <mergeCell ref="F46:J46"/>
    <mergeCell ref="K46:O46"/>
    <mergeCell ref="P46:S46"/>
    <mergeCell ref="T46:V46"/>
    <mergeCell ref="W46:Z46"/>
    <mergeCell ref="B47:B50"/>
    <mergeCell ref="C47:E47"/>
    <mergeCell ref="F47:J47"/>
    <mergeCell ref="K47:O47"/>
    <mergeCell ref="P47:S47"/>
    <mergeCell ref="T47:V47"/>
    <mergeCell ref="C49:E49"/>
    <mergeCell ref="F49:J49"/>
    <mergeCell ref="K49:O49"/>
    <mergeCell ref="P49:S49"/>
    <mergeCell ref="W47:Z47"/>
    <mergeCell ref="C48:E48"/>
    <mergeCell ref="F48:J48"/>
    <mergeCell ref="K48:O48"/>
    <mergeCell ref="P48:S48"/>
    <mergeCell ref="T48:V48"/>
    <mergeCell ref="W48:Z48"/>
    <mergeCell ref="T49:V49"/>
    <mergeCell ref="W49:Z49"/>
    <mergeCell ref="C50:E50"/>
    <mergeCell ref="F50:J50"/>
    <mergeCell ref="K50:O50"/>
    <mergeCell ref="P50:S50"/>
    <mergeCell ref="T50:V50"/>
    <mergeCell ref="W50:Z50"/>
    <mergeCell ref="B51:E51"/>
    <mergeCell ref="F51:J51"/>
    <mergeCell ref="K51:O51"/>
    <mergeCell ref="P51:S51"/>
    <mergeCell ref="T51:V51"/>
    <mergeCell ref="W51:Z51"/>
    <mergeCell ref="B52:E52"/>
    <mergeCell ref="F52:J52"/>
    <mergeCell ref="K52:O52"/>
    <mergeCell ref="P52:S52"/>
    <mergeCell ref="T52:V52"/>
    <mergeCell ref="W52:Z52"/>
    <mergeCell ref="W54:Z55"/>
    <mergeCell ref="B56:E57"/>
    <mergeCell ref="F56:J57"/>
    <mergeCell ref="K56:O57"/>
    <mergeCell ref="P56:V56"/>
    <mergeCell ref="W56:Z57"/>
    <mergeCell ref="P57:S57"/>
    <mergeCell ref="T57:V57"/>
    <mergeCell ref="B58:B62"/>
    <mergeCell ref="C58:E58"/>
    <mergeCell ref="F58:J58"/>
    <mergeCell ref="K58:O58"/>
    <mergeCell ref="P58:S58"/>
    <mergeCell ref="T58:V58"/>
    <mergeCell ref="C60:E60"/>
    <mergeCell ref="F60:J60"/>
    <mergeCell ref="K60:O60"/>
    <mergeCell ref="P60:S60"/>
    <mergeCell ref="W58:Z58"/>
    <mergeCell ref="C59:E59"/>
    <mergeCell ref="F59:J59"/>
    <mergeCell ref="K59:O59"/>
    <mergeCell ref="P59:S59"/>
    <mergeCell ref="T59:V59"/>
    <mergeCell ref="W59:Z59"/>
    <mergeCell ref="T60:V60"/>
    <mergeCell ref="W60:Z60"/>
    <mergeCell ref="C61:E61"/>
    <mergeCell ref="F61:J61"/>
    <mergeCell ref="K61:O61"/>
    <mergeCell ref="P61:S61"/>
    <mergeCell ref="T61:V61"/>
    <mergeCell ref="W61:Z61"/>
    <mergeCell ref="C62:E62"/>
    <mergeCell ref="F62:J62"/>
    <mergeCell ref="K62:O62"/>
    <mergeCell ref="P62:S62"/>
    <mergeCell ref="T62:V62"/>
    <mergeCell ref="W62:Z62"/>
    <mergeCell ref="B63:E63"/>
    <mergeCell ref="F63:J63"/>
    <mergeCell ref="K63:O63"/>
    <mergeCell ref="P63:S63"/>
    <mergeCell ref="T63:V63"/>
    <mergeCell ref="W63:Z63"/>
    <mergeCell ref="B64:B67"/>
    <mergeCell ref="C64:E64"/>
    <mergeCell ref="F64:J64"/>
    <mergeCell ref="K64:O64"/>
    <mergeCell ref="P64:S64"/>
    <mergeCell ref="T64:V64"/>
    <mergeCell ref="C66:E66"/>
    <mergeCell ref="F66:J66"/>
    <mergeCell ref="K66:O66"/>
    <mergeCell ref="P66:S66"/>
    <mergeCell ref="W64:Z64"/>
    <mergeCell ref="C65:E65"/>
    <mergeCell ref="F65:J65"/>
    <mergeCell ref="K65:O65"/>
    <mergeCell ref="P65:S65"/>
    <mergeCell ref="T65:V65"/>
    <mergeCell ref="W65:Z65"/>
    <mergeCell ref="T66:V66"/>
    <mergeCell ref="W66:Z66"/>
    <mergeCell ref="C67:E67"/>
    <mergeCell ref="F67:J67"/>
    <mergeCell ref="K67:O67"/>
    <mergeCell ref="P67:S67"/>
    <mergeCell ref="T67:V67"/>
    <mergeCell ref="W67:Z67"/>
    <mergeCell ref="B68:E68"/>
    <mergeCell ref="F68:J68"/>
    <mergeCell ref="K68:O68"/>
    <mergeCell ref="P68:S68"/>
    <mergeCell ref="T68:V68"/>
    <mergeCell ref="W68:Z68"/>
    <mergeCell ref="B69:E69"/>
    <mergeCell ref="F69:J69"/>
    <mergeCell ref="K69:O69"/>
    <mergeCell ref="P69:S69"/>
    <mergeCell ref="T69:V69"/>
    <mergeCell ref="W69:Z69"/>
  </mergeCells>
  <printOptions horizontalCentered="1"/>
  <pageMargins left="0.5905511811023622" right="0.5905511811023622" top="0.5905511811023622" bottom="0.5905511811023622" header="0.5118110236220472" footer="0.3543307086614173"/>
  <pageSetup fitToHeight="0" fitToWidth="0" horizontalDpi="600" verticalDpi="600" orientation="portrait" paperSize="9" scale="65" r:id="rId1"/>
</worksheet>
</file>

<file path=xl/worksheets/sheet3.xml><?xml version="1.0" encoding="utf-8"?>
<worksheet xmlns="http://schemas.openxmlformats.org/spreadsheetml/2006/main" xmlns:r="http://schemas.openxmlformats.org/officeDocument/2006/relationships">
  <dimension ref="B2:F31"/>
  <sheetViews>
    <sheetView view="pageBreakPreview" zoomScale="80" zoomScaleSheetLayoutView="80" zoomScalePageLayoutView="0" workbookViewId="0" topLeftCell="A1">
      <selection activeCell="R89" sqref="R89"/>
    </sheetView>
  </sheetViews>
  <sheetFormatPr defaultColWidth="8.796875" defaultRowHeight="15"/>
  <cols>
    <col min="1" max="1" width="9" style="1" customWidth="1"/>
    <col min="2" max="2" width="16.59765625" style="1" customWidth="1"/>
    <col min="3" max="3" width="12.59765625" style="1" customWidth="1"/>
    <col min="4" max="4" width="52.59765625" style="1" customWidth="1"/>
    <col min="5" max="16384" width="9" style="1" customWidth="1"/>
  </cols>
  <sheetData>
    <row r="2" ht="14.25">
      <c r="B2" s="1" t="s">
        <v>121</v>
      </c>
    </row>
    <row r="3" ht="3.75" customHeight="1"/>
    <row r="4" spans="2:4" ht="19.5" customHeight="1">
      <c r="B4" s="3" t="s">
        <v>103</v>
      </c>
      <c r="C4" s="1086" t="s">
        <v>111</v>
      </c>
      <c r="D4" s="1087"/>
    </row>
    <row r="5" spans="2:4" ht="159.75" customHeight="1">
      <c r="B5" s="4" t="s">
        <v>109</v>
      </c>
      <c r="C5" s="1088" t="s">
        <v>505</v>
      </c>
      <c r="D5" s="1089"/>
    </row>
    <row r="6" spans="2:4" ht="24" customHeight="1">
      <c r="B6" s="1082" t="s">
        <v>122</v>
      </c>
      <c r="C6" s="5" t="s">
        <v>11</v>
      </c>
      <c r="D6" s="6" t="s">
        <v>497</v>
      </c>
    </row>
    <row r="7" spans="2:4" ht="45" customHeight="1">
      <c r="B7" s="1083"/>
      <c r="C7" s="1093" t="s">
        <v>501</v>
      </c>
      <c r="D7" s="1094"/>
    </row>
    <row r="8" spans="2:4" ht="24" customHeight="1">
      <c r="B8" s="1084"/>
      <c r="C8" s="5" t="s">
        <v>12</v>
      </c>
      <c r="D8" s="6" t="s">
        <v>498</v>
      </c>
    </row>
    <row r="9" spans="2:4" ht="45" customHeight="1">
      <c r="B9" s="1084"/>
      <c r="C9" s="1092" t="s">
        <v>502</v>
      </c>
      <c r="D9" s="932"/>
    </row>
    <row r="10" spans="2:4" ht="24" customHeight="1">
      <c r="B10" s="1084"/>
      <c r="C10" s="5" t="s">
        <v>13</v>
      </c>
      <c r="D10" s="6" t="s">
        <v>499</v>
      </c>
    </row>
    <row r="11" spans="2:4" ht="45" customHeight="1">
      <c r="B11" s="1084"/>
      <c r="C11" s="1092" t="s">
        <v>503</v>
      </c>
      <c r="D11" s="932"/>
    </row>
    <row r="12" spans="2:4" ht="24" customHeight="1">
      <c r="B12" s="1084"/>
      <c r="C12" s="5" t="s">
        <v>14</v>
      </c>
      <c r="D12" s="6" t="s">
        <v>500</v>
      </c>
    </row>
    <row r="13" spans="2:4" ht="45" customHeight="1">
      <c r="B13" s="1084"/>
      <c r="C13" s="1092" t="s">
        <v>504</v>
      </c>
      <c r="D13" s="932"/>
    </row>
    <row r="14" spans="2:4" ht="24" customHeight="1">
      <c r="B14" s="1084"/>
      <c r="C14" s="5" t="s">
        <v>15</v>
      </c>
      <c r="D14" s="6"/>
    </row>
    <row r="15" spans="2:4" ht="45" customHeight="1">
      <c r="B15" s="1085"/>
      <c r="C15" s="1092"/>
      <c r="D15" s="932"/>
    </row>
    <row r="16" spans="2:4" ht="66" customHeight="1">
      <c r="B16" s="4" t="s">
        <v>110</v>
      </c>
      <c r="C16" s="1090"/>
      <c r="D16" s="1091"/>
    </row>
    <row r="17" ht="3.75" customHeight="1"/>
    <row r="18" spans="2:3" ht="18" customHeight="1">
      <c r="B18" s="2" t="s">
        <v>233</v>
      </c>
      <c r="C18" s="2"/>
    </row>
    <row r="19" spans="2:3" ht="18" customHeight="1">
      <c r="B19" s="2" t="s">
        <v>123</v>
      </c>
      <c r="C19" s="2"/>
    </row>
    <row r="20" spans="2:3" ht="3.75" customHeight="1">
      <c r="B20" s="2"/>
      <c r="C20" s="2"/>
    </row>
    <row r="21" spans="2:3" ht="18" customHeight="1">
      <c r="B21" s="2" t="s">
        <v>90</v>
      </c>
      <c r="C21" s="2"/>
    </row>
    <row r="22" spans="2:3" ht="18" customHeight="1">
      <c r="B22" s="2" t="s">
        <v>92</v>
      </c>
      <c r="C22" s="2"/>
    </row>
    <row r="23" spans="2:3" ht="18" customHeight="1">
      <c r="B23" s="2" t="s">
        <v>234</v>
      </c>
      <c r="C23" s="2"/>
    </row>
    <row r="24" spans="2:3" ht="18" customHeight="1">
      <c r="B24" s="2" t="s">
        <v>91</v>
      </c>
      <c r="C24" s="2"/>
    </row>
    <row r="25" spans="2:3" ht="3.75" customHeight="1">
      <c r="B25" s="2"/>
      <c r="C25" s="2"/>
    </row>
    <row r="26" spans="2:3" ht="18" customHeight="1">
      <c r="B26" s="2" t="s">
        <v>235</v>
      </c>
      <c r="C26" s="2"/>
    </row>
    <row r="27" spans="2:3" ht="18" customHeight="1">
      <c r="B27" s="2" t="s">
        <v>236</v>
      </c>
      <c r="C27" s="2"/>
    </row>
    <row r="28" ht="14.25">
      <c r="B28" s="2" t="s">
        <v>73</v>
      </c>
    </row>
    <row r="31" spans="5:6" ht="14.25">
      <c r="E31" s="664"/>
      <c r="F31" s="664"/>
    </row>
  </sheetData>
  <sheetProtection/>
  <mergeCells count="9">
    <mergeCell ref="B6:B15"/>
    <mergeCell ref="C4:D4"/>
    <mergeCell ref="C5:D5"/>
    <mergeCell ref="C16:D16"/>
    <mergeCell ref="C15:D15"/>
    <mergeCell ref="C13:D13"/>
    <mergeCell ref="C11:D11"/>
    <mergeCell ref="C9:D9"/>
    <mergeCell ref="C7:D7"/>
  </mergeCells>
  <printOptions horizontalCentered="1"/>
  <pageMargins left="0.5905511811023622" right="0.5905511811023622" top="0.5905511811023622" bottom="0.5905511811023622" header="0.5118110236220472" footer="0.354330708661417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S93"/>
  <sheetViews>
    <sheetView showZeros="0" view="pageBreakPreview" zoomScale="80" zoomScaleSheetLayoutView="80" zoomScalePageLayoutView="0" workbookViewId="0" topLeftCell="C1">
      <pane ySplit="6" topLeftCell="A33" activePane="bottomLeft" state="frozen"/>
      <selection pane="topLeft" activeCell="P56" sqref="P56:V56"/>
      <selection pane="bottomLeft" activeCell="K36" sqref="K36"/>
    </sheetView>
  </sheetViews>
  <sheetFormatPr defaultColWidth="8.796875" defaultRowHeight="15"/>
  <cols>
    <col min="1" max="2" width="3.5" style="19" customWidth="1"/>
    <col min="3" max="3" width="4.5" style="19" customWidth="1"/>
    <col min="4" max="4" width="1.59765625" style="19" customWidth="1"/>
    <col min="5" max="5" width="13.5" style="19" customWidth="1"/>
    <col min="6" max="6" width="3.59765625" style="19" customWidth="1"/>
    <col min="7" max="7" width="7.3984375" style="19" customWidth="1"/>
    <col min="8" max="8" width="7.5" style="19" customWidth="1"/>
    <col min="9" max="9" width="4" style="67" customWidth="1"/>
    <col min="10" max="19" width="14.09765625" style="19" customWidth="1"/>
    <col min="20" max="16384" width="9" style="19" customWidth="1"/>
  </cols>
  <sheetData>
    <row r="1" spans="1:19" ht="18">
      <c r="A1" s="16" t="s">
        <v>214</v>
      </c>
      <c r="B1" s="17"/>
      <c r="C1" s="17"/>
      <c r="D1" s="17"/>
      <c r="E1" s="17"/>
      <c r="F1" s="17"/>
      <c r="G1" s="17"/>
      <c r="H1" s="17"/>
      <c r="I1" s="18"/>
      <c r="P1" s="17"/>
      <c r="Q1" s="17"/>
      <c r="R1" s="17"/>
      <c r="S1" s="17"/>
    </row>
    <row r="2" spans="1:19" ht="15">
      <c r="A2" s="20" t="s">
        <v>212</v>
      </c>
      <c r="B2" s="17"/>
      <c r="C2" s="17"/>
      <c r="D2" s="17"/>
      <c r="E2" s="17"/>
      <c r="F2" s="17"/>
      <c r="G2" s="17"/>
      <c r="H2" s="17"/>
      <c r="I2" s="18"/>
      <c r="P2" s="17"/>
      <c r="Q2" s="17"/>
      <c r="R2" s="17"/>
      <c r="S2" s="17"/>
    </row>
    <row r="3" spans="1:19" ht="13.5" customHeight="1" thickBot="1">
      <c r="A3" s="20"/>
      <c r="B3" s="17"/>
      <c r="C3" s="17"/>
      <c r="D3" s="17"/>
      <c r="E3" s="17"/>
      <c r="F3" s="17"/>
      <c r="G3" s="17"/>
      <c r="H3" s="17"/>
      <c r="I3" s="18"/>
      <c r="P3" s="17"/>
      <c r="Q3" s="17"/>
      <c r="R3" s="17"/>
      <c r="S3" s="21" t="s">
        <v>70</v>
      </c>
    </row>
    <row r="4" spans="1:19" s="28" customFormat="1" ht="15" customHeight="1">
      <c r="A4" s="22"/>
      <c r="B4" s="23"/>
      <c r="C4" s="23"/>
      <c r="D4" s="23"/>
      <c r="E4" s="23"/>
      <c r="F4" s="23"/>
      <c r="G4" s="23"/>
      <c r="H4" s="24" t="s">
        <v>130</v>
      </c>
      <c r="I4" s="25"/>
      <c r="J4" s="535" t="s">
        <v>517</v>
      </c>
      <c r="K4" s="557" t="s">
        <v>518</v>
      </c>
      <c r="L4" s="535" t="s">
        <v>519</v>
      </c>
      <c r="M4" s="535" t="s">
        <v>520</v>
      </c>
      <c r="N4" s="536" t="s">
        <v>521</v>
      </c>
      <c r="O4" s="539" t="s">
        <v>522</v>
      </c>
      <c r="P4" s="540" t="s">
        <v>472</v>
      </c>
      <c r="Q4" s="540" t="s">
        <v>473</v>
      </c>
      <c r="R4" s="540" t="s">
        <v>474</v>
      </c>
      <c r="S4" s="541" t="s">
        <v>475</v>
      </c>
    </row>
    <row r="5" spans="1:19" s="28" customFormat="1" ht="15" customHeight="1">
      <c r="A5" s="29"/>
      <c r="B5" s="30"/>
      <c r="C5" s="30"/>
      <c r="D5" s="30"/>
      <c r="E5" s="30"/>
      <c r="F5" s="30"/>
      <c r="G5" s="30"/>
      <c r="H5" s="31"/>
      <c r="I5" s="32"/>
      <c r="J5" s="79" t="s">
        <v>131</v>
      </c>
      <c r="K5" s="558" t="s">
        <v>132</v>
      </c>
      <c r="L5" s="79" t="s">
        <v>133</v>
      </c>
      <c r="M5" s="79" t="s">
        <v>134</v>
      </c>
      <c r="N5" s="80" t="s">
        <v>135</v>
      </c>
      <c r="O5" s="542" t="s">
        <v>136</v>
      </c>
      <c r="P5" s="33" t="s">
        <v>137</v>
      </c>
      <c r="Q5" s="33" t="s">
        <v>138</v>
      </c>
      <c r="R5" s="33" t="s">
        <v>139</v>
      </c>
      <c r="S5" s="543" t="s">
        <v>140</v>
      </c>
    </row>
    <row r="6" spans="1:19" s="28" customFormat="1" ht="15" customHeight="1">
      <c r="A6" s="34"/>
      <c r="B6" s="35" t="s">
        <v>141</v>
      </c>
      <c r="C6" s="35"/>
      <c r="D6" s="35"/>
      <c r="E6" s="35"/>
      <c r="F6" s="35"/>
      <c r="G6" s="35"/>
      <c r="H6" s="35"/>
      <c r="I6" s="36"/>
      <c r="J6" s="84" t="s">
        <v>142</v>
      </c>
      <c r="K6" s="559" t="s">
        <v>142</v>
      </c>
      <c r="L6" s="84" t="s">
        <v>142</v>
      </c>
      <c r="M6" s="84" t="s">
        <v>142</v>
      </c>
      <c r="N6" s="85" t="s">
        <v>143</v>
      </c>
      <c r="O6" s="544"/>
      <c r="P6" s="37"/>
      <c r="Q6" s="37"/>
      <c r="R6" s="37"/>
      <c r="S6" s="545"/>
    </row>
    <row r="7" spans="1:19" s="40" customFormat="1" ht="15" customHeight="1">
      <c r="A7" s="1100" t="s">
        <v>144</v>
      </c>
      <c r="B7" s="1100" t="s">
        <v>145</v>
      </c>
      <c r="C7" s="38" t="s">
        <v>324</v>
      </c>
      <c r="D7" s="1095" t="s">
        <v>146</v>
      </c>
      <c r="E7" s="1095"/>
      <c r="F7" s="1095"/>
      <c r="G7" s="1095"/>
      <c r="H7" s="1095"/>
      <c r="I7" s="707" t="s">
        <v>325</v>
      </c>
      <c r="J7" s="537">
        <f aca="true" t="shared" si="0" ref="J7:S7">SUM(J8:J10)</f>
        <v>180</v>
      </c>
      <c r="K7" s="561">
        <f t="shared" si="0"/>
        <v>164</v>
      </c>
      <c r="L7" s="537">
        <f t="shared" si="0"/>
        <v>163</v>
      </c>
      <c r="M7" s="537">
        <f t="shared" si="0"/>
        <v>167</v>
      </c>
      <c r="N7" s="534">
        <f t="shared" si="0"/>
        <v>170.47619047619048</v>
      </c>
      <c r="O7" s="547">
        <f t="shared" si="0"/>
        <v>231.57142857142858</v>
      </c>
      <c r="P7" s="39">
        <f t="shared" si="0"/>
        <v>233</v>
      </c>
      <c r="Q7" s="39">
        <f t="shared" si="0"/>
        <v>233</v>
      </c>
      <c r="R7" s="39">
        <f t="shared" si="0"/>
        <v>233</v>
      </c>
      <c r="S7" s="546">
        <f t="shared" si="0"/>
        <v>233</v>
      </c>
    </row>
    <row r="8" spans="1:19" s="40" customFormat="1" ht="15" customHeight="1">
      <c r="A8" s="1101"/>
      <c r="B8" s="1101"/>
      <c r="C8" s="41" t="s">
        <v>326</v>
      </c>
      <c r="D8" s="42"/>
      <c r="E8" s="1095" t="s">
        <v>147</v>
      </c>
      <c r="F8" s="1095"/>
      <c r="G8" s="1095"/>
      <c r="H8" s="1095"/>
      <c r="I8" s="716"/>
      <c r="J8" s="537">
        <v>157</v>
      </c>
      <c r="K8" s="561">
        <v>155</v>
      </c>
      <c r="L8" s="537">
        <v>156</v>
      </c>
      <c r="M8" s="537">
        <v>159</v>
      </c>
      <c r="N8" s="534">
        <f>171*100/105</f>
        <v>162.85714285714286</v>
      </c>
      <c r="O8" s="547">
        <v>223</v>
      </c>
      <c r="P8" s="39">
        <v>223</v>
      </c>
      <c r="Q8" s="39">
        <v>223</v>
      </c>
      <c r="R8" s="39">
        <v>223</v>
      </c>
      <c r="S8" s="546">
        <v>223</v>
      </c>
    </row>
    <row r="9" spans="1:19" s="40" customFormat="1" ht="15" customHeight="1">
      <c r="A9" s="1101"/>
      <c r="B9" s="1101"/>
      <c r="C9" s="41" t="s">
        <v>126</v>
      </c>
      <c r="D9" s="42"/>
      <c r="E9" s="1095" t="s">
        <v>148</v>
      </c>
      <c r="F9" s="1095"/>
      <c r="G9" s="1095"/>
      <c r="H9" s="1095"/>
      <c r="I9" s="707" t="s">
        <v>327</v>
      </c>
      <c r="J9" s="537">
        <v>22</v>
      </c>
      <c r="K9" s="561">
        <v>8</v>
      </c>
      <c r="L9" s="537">
        <v>5</v>
      </c>
      <c r="M9" s="537">
        <v>6</v>
      </c>
      <c r="N9" s="534">
        <f>6*100/105</f>
        <v>5.714285714285714</v>
      </c>
      <c r="O9" s="547">
        <f>8*100/105</f>
        <v>7.619047619047619</v>
      </c>
      <c r="P9" s="39">
        <v>8</v>
      </c>
      <c r="Q9" s="39">
        <v>8</v>
      </c>
      <c r="R9" s="39">
        <v>8</v>
      </c>
      <c r="S9" s="546">
        <v>8</v>
      </c>
    </row>
    <row r="10" spans="1:19" s="40" customFormat="1" ht="15" customHeight="1">
      <c r="A10" s="1101"/>
      <c r="B10" s="1101"/>
      <c r="C10" s="41" t="s">
        <v>127</v>
      </c>
      <c r="D10" s="42"/>
      <c r="E10" s="1095" t="s">
        <v>149</v>
      </c>
      <c r="F10" s="1095"/>
      <c r="G10" s="1095"/>
      <c r="H10" s="1095"/>
      <c r="I10" s="716"/>
      <c r="J10" s="537">
        <v>1</v>
      </c>
      <c r="K10" s="561">
        <v>1</v>
      </c>
      <c r="L10" s="537">
        <v>2</v>
      </c>
      <c r="M10" s="537">
        <v>2</v>
      </c>
      <c r="N10" s="534">
        <f>2*100/105</f>
        <v>1.9047619047619047</v>
      </c>
      <c r="O10" s="547">
        <f>1*100/105</f>
        <v>0.9523809523809523</v>
      </c>
      <c r="P10" s="39">
        <v>2</v>
      </c>
      <c r="Q10" s="39">
        <v>2</v>
      </c>
      <c r="R10" s="39">
        <v>2</v>
      </c>
      <c r="S10" s="546">
        <v>2</v>
      </c>
    </row>
    <row r="11" spans="1:19" s="40" customFormat="1" ht="15" customHeight="1">
      <c r="A11" s="1101"/>
      <c r="B11" s="1101"/>
      <c r="C11" s="38" t="s">
        <v>328</v>
      </c>
      <c r="D11" s="1095" t="s">
        <v>150</v>
      </c>
      <c r="E11" s="1095"/>
      <c r="F11" s="1095"/>
      <c r="G11" s="1095"/>
      <c r="H11" s="1095"/>
      <c r="I11" s="716"/>
      <c r="J11" s="537">
        <f aca="true" t="shared" si="1" ref="J11:S11">J12+J15</f>
        <v>165</v>
      </c>
      <c r="K11" s="561">
        <f t="shared" si="1"/>
        <v>157</v>
      </c>
      <c r="L11" s="537">
        <f t="shared" si="1"/>
        <v>141</v>
      </c>
      <c r="M11" s="537">
        <f t="shared" si="1"/>
        <v>121</v>
      </c>
      <c r="N11" s="534">
        <f t="shared" si="1"/>
        <v>122</v>
      </c>
      <c r="O11" s="547">
        <f t="shared" si="1"/>
        <v>65</v>
      </c>
      <c r="P11" s="39">
        <f>P12+P15</f>
        <v>65</v>
      </c>
      <c r="Q11" s="39">
        <f t="shared" si="1"/>
        <v>65</v>
      </c>
      <c r="R11" s="39">
        <f t="shared" si="1"/>
        <v>65</v>
      </c>
      <c r="S11" s="546">
        <f t="shared" si="1"/>
        <v>65</v>
      </c>
    </row>
    <row r="12" spans="1:19" s="40" customFormat="1" ht="15" customHeight="1">
      <c r="A12" s="1101"/>
      <c r="B12" s="1101"/>
      <c r="C12" s="43" t="s">
        <v>326</v>
      </c>
      <c r="D12" s="44"/>
      <c r="E12" s="1096" t="s">
        <v>151</v>
      </c>
      <c r="F12" s="1096"/>
      <c r="G12" s="1096"/>
      <c r="H12" s="1096"/>
      <c r="I12" s="712"/>
      <c r="J12" s="537">
        <f aca="true" t="shared" si="2" ref="J12:S12">J13+J14</f>
        <v>165</v>
      </c>
      <c r="K12" s="561">
        <f t="shared" si="2"/>
        <v>156</v>
      </c>
      <c r="L12" s="537">
        <f t="shared" si="2"/>
        <v>138</v>
      </c>
      <c r="M12" s="537">
        <f t="shared" si="2"/>
        <v>118</v>
      </c>
      <c r="N12" s="534">
        <f t="shared" si="2"/>
        <v>120</v>
      </c>
      <c r="O12" s="547">
        <f t="shared" si="2"/>
        <v>65</v>
      </c>
      <c r="P12" s="39">
        <f>P13+P14</f>
        <v>65</v>
      </c>
      <c r="Q12" s="39">
        <f t="shared" si="2"/>
        <v>65</v>
      </c>
      <c r="R12" s="39">
        <f t="shared" si="2"/>
        <v>65</v>
      </c>
      <c r="S12" s="546">
        <f t="shared" si="2"/>
        <v>65</v>
      </c>
    </row>
    <row r="13" spans="1:19" s="40" customFormat="1" ht="15" customHeight="1">
      <c r="A13" s="1101"/>
      <c r="B13" s="1101"/>
      <c r="C13" s="45"/>
      <c r="D13" s="46"/>
      <c r="E13" s="441"/>
      <c r="F13" s="1097" t="s">
        <v>152</v>
      </c>
      <c r="G13" s="1098"/>
      <c r="H13" s="1098"/>
      <c r="I13" s="47"/>
      <c r="J13" s="537">
        <v>165</v>
      </c>
      <c r="K13" s="561">
        <v>156</v>
      </c>
      <c r="L13" s="537">
        <v>138</v>
      </c>
      <c r="M13" s="537">
        <v>118</v>
      </c>
      <c r="N13" s="534">
        <v>120</v>
      </c>
      <c r="O13" s="547">
        <v>65</v>
      </c>
      <c r="P13" s="39">
        <v>65</v>
      </c>
      <c r="Q13" s="39">
        <v>65</v>
      </c>
      <c r="R13" s="39">
        <v>65</v>
      </c>
      <c r="S13" s="546">
        <v>65</v>
      </c>
    </row>
    <row r="14" spans="1:19" s="40" customFormat="1" ht="15" customHeight="1">
      <c r="A14" s="1101"/>
      <c r="B14" s="1101"/>
      <c r="C14" s="439"/>
      <c r="D14" s="48"/>
      <c r="E14" s="713"/>
      <c r="F14" s="1097" t="s">
        <v>153</v>
      </c>
      <c r="G14" s="1098"/>
      <c r="H14" s="1098"/>
      <c r="I14" s="47"/>
      <c r="J14" s="537"/>
      <c r="K14" s="561"/>
      <c r="L14" s="537"/>
      <c r="M14" s="537"/>
      <c r="N14" s="534"/>
      <c r="O14" s="547"/>
      <c r="P14" s="39"/>
      <c r="Q14" s="39"/>
      <c r="R14" s="39"/>
      <c r="S14" s="546"/>
    </row>
    <row r="15" spans="1:19" s="40" customFormat="1" ht="15" customHeight="1">
      <c r="A15" s="1101"/>
      <c r="B15" s="1101"/>
      <c r="C15" s="41" t="s">
        <v>329</v>
      </c>
      <c r="D15" s="42"/>
      <c r="E15" s="1095" t="s">
        <v>149</v>
      </c>
      <c r="F15" s="1095"/>
      <c r="G15" s="1095"/>
      <c r="H15" s="1095"/>
      <c r="I15" s="716"/>
      <c r="J15" s="537"/>
      <c r="K15" s="561">
        <v>1</v>
      </c>
      <c r="L15" s="537">
        <v>3</v>
      </c>
      <c r="M15" s="537">
        <v>3</v>
      </c>
      <c r="N15" s="534">
        <v>2</v>
      </c>
      <c r="O15" s="547"/>
      <c r="P15" s="39"/>
      <c r="Q15" s="39"/>
      <c r="R15" s="39"/>
      <c r="S15" s="546"/>
    </row>
    <row r="16" spans="1:19" s="40" customFormat="1" ht="15" customHeight="1">
      <c r="A16" s="1101"/>
      <c r="B16" s="1102"/>
      <c r="C16" s="1097" t="s">
        <v>154</v>
      </c>
      <c r="D16" s="1099"/>
      <c r="E16" s="1099"/>
      <c r="F16" s="1099"/>
      <c r="G16" s="1099"/>
      <c r="H16" s="1099"/>
      <c r="I16" s="707" t="s">
        <v>330</v>
      </c>
      <c r="J16" s="537">
        <f aca="true" t="shared" si="3" ref="J16:S16">J7+J11</f>
        <v>345</v>
      </c>
      <c r="K16" s="561">
        <f t="shared" si="3"/>
        <v>321</v>
      </c>
      <c r="L16" s="537">
        <f t="shared" si="3"/>
        <v>304</v>
      </c>
      <c r="M16" s="537">
        <f t="shared" si="3"/>
        <v>288</v>
      </c>
      <c r="N16" s="534">
        <f t="shared" si="3"/>
        <v>292.4761904761905</v>
      </c>
      <c r="O16" s="547">
        <f t="shared" si="3"/>
        <v>296.57142857142856</v>
      </c>
      <c r="P16" s="39">
        <f t="shared" si="3"/>
        <v>298</v>
      </c>
      <c r="Q16" s="39">
        <f t="shared" si="3"/>
        <v>298</v>
      </c>
      <c r="R16" s="39">
        <f t="shared" si="3"/>
        <v>298</v>
      </c>
      <c r="S16" s="546">
        <f t="shared" si="3"/>
        <v>298</v>
      </c>
    </row>
    <row r="17" spans="1:19" s="40" customFormat="1" ht="15" customHeight="1">
      <c r="A17" s="1101"/>
      <c r="B17" s="1100" t="s">
        <v>155</v>
      </c>
      <c r="C17" s="38" t="s">
        <v>324</v>
      </c>
      <c r="D17" s="1095" t="s">
        <v>156</v>
      </c>
      <c r="E17" s="1095"/>
      <c r="F17" s="1095"/>
      <c r="G17" s="1095"/>
      <c r="H17" s="1095"/>
      <c r="I17" s="716"/>
      <c r="J17" s="537">
        <f aca="true" t="shared" si="4" ref="J17:S17">J18+J22+J27</f>
        <v>219</v>
      </c>
      <c r="K17" s="561">
        <f t="shared" si="4"/>
        <v>202</v>
      </c>
      <c r="L17" s="537">
        <f t="shared" si="4"/>
        <v>199</v>
      </c>
      <c r="M17" s="537">
        <f t="shared" si="4"/>
        <v>208</v>
      </c>
      <c r="N17" s="534">
        <f>N18+N22+N27</f>
        <v>214.42857142857144</v>
      </c>
      <c r="O17" s="547">
        <f t="shared" si="4"/>
        <v>218.33106575963717</v>
      </c>
      <c r="P17" s="39">
        <f t="shared" si="4"/>
        <v>223</v>
      </c>
      <c r="Q17" s="39">
        <f t="shared" si="4"/>
        <v>226</v>
      </c>
      <c r="R17" s="39">
        <f t="shared" si="4"/>
        <v>229</v>
      </c>
      <c r="S17" s="546">
        <f t="shared" si="4"/>
        <v>232</v>
      </c>
    </row>
    <row r="18" spans="1:19" s="40" customFormat="1" ht="15" customHeight="1">
      <c r="A18" s="1101"/>
      <c r="B18" s="1101"/>
      <c r="C18" s="43" t="s">
        <v>326</v>
      </c>
      <c r="D18" s="44"/>
      <c r="E18" s="1096" t="s">
        <v>157</v>
      </c>
      <c r="F18" s="1096"/>
      <c r="G18" s="1096"/>
      <c r="H18" s="1096"/>
      <c r="I18" s="712"/>
      <c r="J18" s="537">
        <f>SUM(J19:J21)</f>
        <v>56</v>
      </c>
      <c r="K18" s="561">
        <f aca="true" t="shared" si="5" ref="K18:S18">SUM(K19:K21)</f>
        <v>60</v>
      </c>
      <c r="L18" s="537">
        <f t="shared" si="5"/>
        <v>51</v>
      </c>
      <c r="M18" s="537">
        <f t="shared" si="5"/>
        <v>37</v>
      </c>
      <c r="N18" s="534">
        <f t="shared" si="5"/>
        <v>51</v>
      </c>
      <c r="O18" s="547">
        <f t="shared" si="5"/>
        <v>50</v>
      </c>
      <c r="P18" s="39">
        <f t="shared" si="5"/>
        <v>50</v>
      </c>
      <c r="Q18" s="39">
        <f t="shared" si="5"/>
        <v>50</v>
      </c>
      <c r="R18" s="39">
        <f t="shared" si="5"/>
        <v>50</v>
      </c>
      <c r="S18" s="546">
        <f t="shared" si="5"/>
        <v>50</v>
      </c>
    </row>
    <row r="19" spans="1:19" s="40" customFormat="1" ht="15" customHeight="1">
      <c r="A19" s="1101"/>
      <c r="B19" s="1101"/>
      <c r="C19" s="45"/>
      <c r="D19" s="46"/>
      <c r="E19" s="441"/>
      <c r="F19" s="1097" t="s">
        <v>158</v>
      </c>
      <c r="G19" s="1098"/>
      <c r="H19" s="1098"/>
      <c r="I19" s="47"/>
      <c r="J19" s="537">
        <v>28</v>
      </c>
      <c r="K19" s="561">
        <v>30</v>
      </c>
      <c r="L19" s="537">
        <v>25</v>
      </c>
      <c r="M19" s="537">
        <v>24</v>
      </c>
      <c r="N19" s="534">
        <v>24</v>
      </c>
      <c r="O19" s="547">
        <v>24</v>
      </c>
      <c r="P19" s="39">
        <v>24</v>
      </c>
      <c r="Q19" s="39">
        <v>24</v>
      </c>
      <c r="R19" s="39">
        <v>24</v>
      </c>
      <c r="S19" s="546">
        <v>24</v>
      </c>
    </row>
    <row r="20" spans="1:19" s="40" customFormat="1" ht="15" customHeight="1">
      <c r="A20" s="1101"/>
      <c r="B20" s="1101"/>
      <c r="C20" s="45"/>
      <c r="D20" s="46"/>
      <c r="E20" s="441"/>
      <c r="F20" s="1097" t="s">
        <v>159</v>
      </c>
      <c r="G20" s="1098"/>
      <c r="H20" s="1098"/>
      <c r="I20" s="47"/>
      <c r="J20" s="537"/>
      <c r="K20" s="561"/>
      <c r="L20" s="537"/>
      <c r="M20" s="537"/>
      <c r="N20" s="534"/>
      <c r="O20" s="547"/>
      <c r="P20" s="39"/>
      <c r="Q20" s="39"/>
      <c r="R20" s="39"/>
      <c r="S20" s="546"/>
    </row>
    <row r="21" spans="1:19" s="40" customFormat="1" ht="15" customHeight="1">
      <c r="A21" s="1101"/>
      <c r="B21" s="1101"/>
      <c r="C21" s="439"/>
      <c r="D21" s="48"/>
      <c r="E21" s="713"/>
      <c r="F21" s="1097" t="s">
        <v>149</v>
      </c>
      <c r="G21" s="1098"/>
      <c r="H21" s="1098"/>
      <c r="I21" s="47"/>
      <c r="J21" s="537">
        <v>28</v>
      </c>
      <c r="K21" s="561">
        <v>30</v>
      </c>
      <c r="L21" s="537">
        <v>26</v>
      </c>
      <c r="M21" s="537">
        <v>13</v>
      </c>
      <c r="N21" s="534">
        <v>27</v>
      </c>
      <c r="O21" s="547">
        <v>26</v>
      </c>
      <c r="P21" s="39">
        <v>26</v>
      </c>
      <c r="Q21" s="39">
        <v>26</v>
      </c>
      <c r="R21" s="39">
        <v>26</v>
      </c>
      <c r="S21" s="546">
        <v>26</v>
      </c>
    </row>
    <row r="22" spans="1:19" s="40" customFormat="1" ht="15" customHeight="1">
      <c r="A22" s="1101"/>
      <c r="B22" s="1101"/>
      <c r="C22" s="43" t="s">
        <v>329</v>
      </c>
      <c r="D22" s="44"/>
      <c r="E22" s="1096" t="s">
        <v>160</v>
      </c>
      <c r="F22" s="1096"/>
      <c r="G22" s="1096"/>
      <c r="H22" s="1096"/>
      <c r="I22" s="712"/>
      <c r="J22" s="537">
        <f aca="true" t="shared" si="6" ref="J22:S22">SUM(J23:J26)</f>
        <v>65</v>
      </c>
      <c r="K22" s="561">
        <f t="shared" si="6"/>
        <v>41</v>
      </c>
      <c r="L22" s="537">
        <f t="shared" si="6"/>
        <v>43</v>
      </c>
      <c r="M22" s="537">
        <f t="shared" si="6"/>
        <v>63</v>
      </c>
      <c r="N22" s="534">
        <f t="shared" si="6"/>
        <v>52.42857142857143</v>
      </c>
      <c r="O22" s="547">
        <f t="shared" si="6"/>
        <v>54.331065759637184</v>
      </c>
      <c r="P22" s="39">
        <f t="shared" si="6"/>
        <v>51</v>
      </c>
      <c r="Q22" s="39">
        <f t="shared" si="6"/>
        <v>51</v>
      </c>
      <c r="R22" s="39">
        <f t="shared" si="6"/>
        <v>51</v>
      </c>
      <c r="S22" s="546">
        <f t="shared" si="6"/>
        <v>51</v>
      </c>
    </row>
    <row r="23" spans="1:19" s="40" customFormat="1" ht="15" customHeight="1">
      <c r="A23" s="1101"/>
      <c r="B23" s="1101"/>
      <c r="C23" s="45"/>
      <c r="D23" s="46"/>
      <c r="E23" s="46"/>
      <c r="F23" s="1097" t="s">
        <v>161</v>
      </c>
      <c r="G23" s="1098"/>
      <c r="H23" s="1098"/>
      <c r="I23" s="47"/>
      <c r="J23" s="537">
        <v>14</v>
      </c>
      <c r="K23" s="561">
        <v>14</v>
      </c>
      <c r="L23" s="631">
        <v>15</v>
      </c>
      <c r="M23" s="631">
        <v>15</v>
      </c>
      <c r="N23" s="631">
        <f>15*100/105</f>
        <v>14.285714285714286</v>
      </c>
      <c r="O23" s="632">
        <f>16*100/105</f>
        <v>15.238095238095237</v>
      </c>
      <c r="P23" s="39">
        <v>15</v>
      </c>
      <c r="Q23" s="39">
        <v>15</v>
      </c>
      <c r="R23" s="39">
        <v>15</v>
      </c>
      <c r="S23" s="546">
        <v>15</v>
      </c>
    </row>
    <row r="24" spans="1:19" s="40" customFormat="1" ht="15" customHeight="1">
      <c r="A24" s="1101"/>
      <c r="B24" s="1101"/>
      <c r="C24" s="45"/>
      <c r="D24" s="46"/>
      <c r="E24" s="46"/>
      <c r="F24" s="1097" t="s">
        <v>162</v>
      </c>
      <c r="G24" s="1098"/>
      <c r="H24" s="1098"/>
      <c r="I24" s="47"/>
      <c r="J24" s="537">
        <v>7</v>
      </c>
      <c r="K24" s="561">
        <v>5</v>
      </c>
      <c r="L24" s="631">
        <v>5</v>
      </c>
      <c r="M24" s="631">
        <v>10</v>
      </c>
      <c r="N24" s="631">
        <f>11*100/105</f>
        <v>10.476190476190476</v>
      </c>
      <c r="O24" s="632">
        <f>6*100/105</f>
        <v>5.714285714285714</v>
      </c>
      <c r="P24" s="39">
        <v>6</v>
      </c>
      <c r="Q24" s="39">
        <v>6</v>
      </c>
      <c r="R24" s="39">
        <v>6</v>
      </c>
      <c r="S24" s="546">
        <v>6</v>
      </c>
    </row>
    <row r="25" spans="1:19" s="40" customFormat="1" ht="15" customHeight="1">
      <c r="A25" s="1101"/>
      <c r="B25" s="1101"/>
      <c r="C25" s="45"/>
      <c r="D25" s="46"/>
      <c r="E25" s="46"/>
      <c r="F25" s="1097" t="s">
        <v>163</v>
      </c>
      <c r="G25" s="1098"/>
      <c r="H25" s="1098"/>
      <c r="I25" s="47"/>
      <c r="J25" s="537"/>
      <c r="K25" s="561"/>
      <c r="L25" s="631"/>
      <c r="M25" s="631">
        <f>ROUND(L25*1.078,-2)</f>
        <v>0</v>
      </c>
      <c r="N25" s="631">
        <v>1</v>
      </c>
      <c r="O25" s="632"/>
      <c r="P25" s="39"/>
      <c r="Q25" s="39"/>
      <c r="R25" s="39"/>
      <c r="S25" s="546"/>
    </row>
    <row r="26" spans="1:19" s="40" customFormat="1" ht="15" customHeight="1">
      <c r="A26" s="1101"/>
      <c r="B26" s="1101"/>
      <c r="C26" s="439"/>
      <c r="D26" s="48"/>
      <c r="E26" s="48"/>
      <c r="F26" s="1097" t="s">
        <v>149</v>
      </c>
      <c r="G26" s="1098"/>
      <c r="H26" s="1098"/>
      <c r="I26" s="47"/>
      <c r="J26" s="537">
        <v>44</v>
      </c>
      <c r="K26" s="561">
        <v>22</v>
      </c>
      <c r="L26" s="633">
        <v>23</v>
      </c>
      <c r="M26" s="633">
        <v>38</v>
      </c>
      <c r="N26" s="633">
        <f>28*100/105</f>
        <v>26.666666666666668</v>
      </c>
      <c r="O26" s="717">
        <f>(220-O18-O23-O24-O27)*100/105</f>
        <v>33.37868480725623</v>
      </c>
      <c r="P26" s="39">
        <v>30</v>
      </c>
      <c r="Q26" s="39">
        <v>30</v>
      </c>
      <c r="R26" s="39">
        <v>30</v>
      </c>
      <c r="S26" s="546">
        <v>30</v>
      </c>
    </row>
    <row r="27" spans="1:19" s="40" customFormat="1" ht="15" customHeight="1">
      <c r="A27" s="1101"/>
      <c r="B27" s="1101"/>
      <c r="C27" s="41" t="s">
        <v>331</v>
      </c>
      <c r="D27" s="42"/>
      <c r="E27" s="1095" t="s">
        <v>164</v>
      </c>
      <c r="F27" s="1095"/>
      <c r="G27" s="1095"/>
      <c r="H27" s="1095"/>
      <c r="I27" s="716"/>
      <c r="J27" s="537">
        <v>98</v>
      </c>
      <c r="K27" s="561">
        <v>101</v>
      </c>
      <c r="L27" s="537">
        <v>105</v>
      </c>
      <c r="M27" s="537">
        <v>108</v>
      </c>
      <c r="N27" s="534">
        <v>111</v>
      </c>
      <c r="O27" s="547">
        <v>114</v>
      </c>
      <c r="P27" s="39">
        <f>O27+3+5</f>
        <v>122</v>
      </c>
      <c r="Q27" s="39">
        <f>P27+3</f>
        <v>125</v>
      </c>
      <c r="R27" s="39">
        <f>Q27+3</f>
        <v>128</v>
      </c>
      <c r="S27" s="546">
        <f>R27+3</f>
        <v>131</v>
      </c>
    </row>
    <row r="28" spans="1:19" s="40" customFormat="1" ht="15" customHeight="1">
      <c r="A28" s="1101"/>
      <c r="B28" s="1101"/>
      <c r="C28" s="38" t="s">
        <v>328</v>
      </c>
      <c r="D28" s="1095" t="s">
        <v>165</v>
      </c>
      <c r="E28" s="1095"/>
      <c r="F28" s="1095"/>
      <c r="G28" s="1095"/>
      <c r="H28" s="1095"/>
      <c r="I28" s="716"/>
      <c r="J28" s="537">
        <f aca="true" t="shared" si="7" ref="J28:S28">J29+J30</f>
        <v>121</v>
      </c>
      <c r="K28" s="561">
        <f t="shared" si="7"/>
        <v>117</v>
      </c>
      <c r="L28" s="537">
        <f t="shared" si="7"/>
        <v>101</v>
      </c>
      <c r="M28" s="537">
        <f t="shared" si="7"/>
        <v>79</v>
      </c>
      <c r="N28" s="534">
        <f t="shared" si="7"/>
        <v>76</v>
      </c>
      <c r="O28" s="547">
        <f t="shared" si="7"/>
        <v>73</v>
      </c>
      <c r="P28" s="39">
        <f t="shared" si="7"/>
        <v>71</v>
      </c>
      <c r="Q28" s="39">
        <f t="shared" si="7"/>
        <v>69</v>
      </c>
      <c r="R28" s="39">
        <f t="shared" si="7"/>
        <v>66</v>
      </c>
      <c r="S28" s="546">
        <f t="shared" si="7"/>
        <v>62</v>
      </c>
    </row>
    <row r="29" spans="1:19" s="40" customFormat="1" ht="15" customHeight="1">
      <c r="A29" s="1101"/>
      <c r="B29" s="1101"/>
      <c r="C29" s="41" t="s">
        <v>326</v>
      </c>
      <c r="D29" s="49"/>
      <c r="E29" s="1095" t="s">
        <v>166</v>
      </c>
      <c r="F29" s="1095"/>
      <c r="G29" s="1095"/>
      <c r="H29" s="1095"/>
      <c r="I29" s="716"/>
      <c r="J29" s="537">
        <v>119</v>
      </c>
      <c r="K29" s="561">
        <v>115</v>
      </c>
      <c r="L29" s="537">
        <v>99</v>
      </c>
      <c r="M29" s="537">
        <v>77</v>
      </c>
      <c r="N29" s="534">
        <v>74</v>
      </c>
      <c r="O29" s="547">
        <v>71</v>
      </c>
      <c r="P29" s="39">
        <v>69</v>
      </c>
      <c r="Q29" s="39">
        <v>67</v>
      </c>
      <c r="R29" s="39">
        <v>64</v>
      </c>
      <c r="S29" s="546">
        <v>60</v>
      </c>
    </row>
    <row r="30" spans="1:19" s="40" customFormat="1" ht="15" customHeight="1">
      <c r="A30" s="1101"/>
      <c r="B30" s="1101"/>
      <c r="C30" s="41" t="s">
        <v>126</v>
      </c>
      <c r="D30" s="49"/>
      <c r="E30" s="1095" t="s">
        <v>149</v>
      </c>
      <c r="F30" s="1095"/>
      <c r="G30" s="1095"/>
      <c r="H30" s="1095"/>
      <c r="I30" s="716"/>
      <c r="J30" s="537">
        <v>2</v>
      </c>
      <c r="K30" s="561">
        <v>2</v>
      </c>
      <c r="L30" s="537">
        <v>2</v>
      </c>
      <c r="M30" s="537">
        <v>2</v>
      </c>
      <c r="N30" s="534">
        <v>2</v>
      </c>
      <c r="O30" s="547">
        <v>2</v>
      </c>
      <c r="P30" s="39">
        <v>2</v>
      </c>
      <c r="Q30" s="39">
        <v>2</v>
      </c>
      <c r="R30" s="39">
        <v>2</v>
      </c>
      <c r="S30" s="546">
        <v>2</v>
      </c>
    </row>
    <row r="31" spans="1:19" s="40" customFormat="1" ht="15" customHeight="1">
      <c r="A31" s="1101"/>
      <c r="B31" s="1102"/>
      <c r="C31" s="1097" t="s">
        <v>167</v>
      </c>
      <c r="D31" s="1099"/>
      <c r="E31" s="1099"/>
      <c r="F31" s="1099"/>
      <c r="G31" s="1099"/>
      <c r="H31" s="1099"/>
      <c r="I31" s="707" t="s">
        <v>332</v>
      </c>
      <c r="J31" s="537">
        <f aca="true" t="shared" si="8" ref="J31:S31">J17+J28</f>
        <v>340</v>
      </c>
      <c r="K31" s="561">
        <f t="shared" si="8"/>
        <v>319</v>
      </c>
      <c r="L31" s="537">
        <f t="shared" si="8"/>
        <v>300</v>
      </c>
      <c r="M31" s="537">
        <f t="shared" si="8"/>
        <v>287</v>
      </c>
      <c r="N31" s="534">
        <f t="shared" si="8"/>
        <v>290.42857142857144</v>
      </c>
      <c r="O31" s="547">
        <f t="shared" si="8"/>
        <v>291.33106575963717</v>
      </c>
      <c r="P31" s="39">
        <f>P17+P28</f>
        <v>294</v>
      </c>
      <c r="Q31" s="39">
        <f t="shared" si="8"/>
        <v>295</v>
      </c>
      <c r="R31" s="39">
        <f t="shared" si="8"/>
        <v>295</v>
      </c>
      <c r="S31" s="546">
        <f t="shared" si="8"/>
        <v>294</v>
      </c>
    </row>
    <row r="32" spans="1:19" s="40" customFormat="1" ht="15" customHeight="1">
      <c r="A32" s="1102"/>
      <c r="B32" s="1097" t="s">
        <v>168</v>
      </c>
      <c r="C32" s="1095"/>
      <c r="D32" s="1095"/>
      <c r="E32" s="1095"/>
      <c r="F32" s="1098"/>
      <c r="G32" s="1099"/>
      <c r="H32" s="706" t="s">
        <v>333</v>
      </c>
      <c r="I32" s="707" t="s">
        <v>334</v>
      </c>
      <c r="J32" s="537">
        <f aca="true" t="shared" si="9" ref="J32:S32">J16-J31</f>
        <v>5</v>
      </c>
      <c r="K32" s="561">
        <f t="shared" si="9"/>
        <v>2</v>
      </c>
      <c r="L32" s="537">
        <f t="shared" si="9"/>
        <v>4</v>
      </c>
      <c r="M32" s="537">
        <f t="shared" si="9"/>
        <v>1</v>
      </c>
      <c r="N32" s="534">
        <f>N16-N31</f>
        <v>2.047619047619037</v>
      </c>
      <c r="O32" s="547">
        <f t="shared" si="9"/>
        <v>5.240362811791385</v>
      </c>
      <c r="P32" s="39">
        <f>P16-P31</f>
        <v>4</v>
      </c>
      <c r="Q32" s="39">
        <f t="shared" si="9"/>
        <v>3</v>
      </c>
      <c r="R32" s="39">
        <f t="shared" si="9"/>
        <v>3</v>
      </c>
      <c r="S32" s="546">
        <f t="shared" si="9"/>
        <v>4</v>
      </c>
    </row>
    <row r="33" spans="1:19" s="40" customFormat="1" ht="15" customHeight="1">
      <c r="A33" s="1097" t="s">
        <v>169</v>
      </c>
      <c r="B33" s="1095"/>
      <c r="C33" s="1095"/>
      <c r="D33" s="1095"/>
      <c r="E33" s="1095"/>
      <c r="F33" s="1095"/>
      <c r="G33" s="1095"/>
      <c r="H33" s="1099"/>
      <c r="I33" s="707" t="s">
        <v>335</v>
      </c>
      <c r="J33" s="537"/>
      <c r="K33" s="561"/>
      <c r="L33" s="537"/>
      <c r="M33" s="537"/>
      <c r="N33" s="534"/>
      <c r="O33" s="547"/>
      <c r="P33" s="39"/>
      <c r="Q33" s="39"/>
      <c r="R33" s="39"/>
      <c r="S33" s="546"/>
    </row>
    <row r="34" spans="1:19" s="40" customFormat="1" ht="15" customHeight="1">
      <c r="A34" s="1097" t="s">
        <v>170</v>
      </c>
      <c r="B34" s="1095"/>
      <c r="C34" s="1095"/>
      <c r="D34" s="1095"/>
      <c r="E34" s="1095"/>
      <c r="F34" s="1095"/>
      <c r="G34" s="1095"/>
      <c r="H34" s="1099"/>
      <c r="I34" s="707" t="s">
        <v>336</v>
      </c>
      <c r="J34" s="537"/>
      <c r="K34" s="561"/>
      <c r="L34" s="537"/>
      <c r="M34" s="537"/>
      <c r="N34" s="534"/>
      <c r="O34" s="547"/>
      <c r="P34" s="39"/>
      <c r="Q34" s="39"/>
      <c r="R34" s="39"/>
      <c r="S34" s="546"/>
    </row>
    <row r="35" spans="1:19" s="40" customFormat="1" ht="15" customHeight="1">
      <c r="A35" s="1097" t="s">
        <v>171</v>
      </c>
      <c r="B35" s="1095"/>
      <c r="C35" s="1095"/>
      <c r="D35" s="1095"/>
      <c r="E35" s="1095"/>
      <c r="F35" s="1098"/>
      <c r="G35" s="1099"/>
      <c r="H35" s="706" t="s">
        <v>337</v>
      </c>
      <c r="I35" s="707" t="s">
        <v>338</v>
      </c>
      <c r="J35" s="537">
        <f aca="true" t="shared" si="10" ref="J35:S35">J33-J34</f>
        <v>0</v>
      </c>
      <c r="K35" s="561">
        <f t="shared" si="10"/>
        <v>0</v>
      </c>
      <c r="L35" s="537">
        <f t="shared" si="10"/>
        <v>0</v>
      </c>
      <c r="M35" s="537">
        <f t="shared" si="10"/>
        <v>0</v>
      </c>
      <c r="N35" s="534">
        <f t="shared" si="10"/>
        <v>0</v>
      </c>
      <c r="O35" s="547">
        <f t="shared" si="10"/>
        <v>0</v>
      </c>
      <c r="P35" s="39">
        <f t="shared" si="10"/>
        <v>0</v>
      </c>
      <c r="Q35" s="39">
        <f t="shared" si="10"/>
        <v>0</v>
      </c>
      <c r="R35" s="39">
        <f t="shared" si="10"/>
        <v>0</v>
      </c>
      <c r="S35" s="546">
        <f t="shared" si="10"/>
        <v>0</v>
      </c>
    </row>
    <row r="36" spans="1:19" s="40" customFormat="1" ht="15" customHeight="1">
      <c r="A36" s="1097" t="s">
        <v>172</v>
      </c>
      <c r="B36" s="1095"/>
      <c r="C36" s="1095"/>
      <c r="D36" s="1095"/>
      <c r="E36" s="1095"/>
      <c r="F36" s="1095"/>
      <c r="G36" s="1095"/>
      <c r="H36" s="1103" t="s">
        <v>339</v>
      </c>
      <c r="I36" s="1104"/>
      <c r="J36" s="537">
        <f>J32+J35</f>
        <v>5</v>
      </c>
      <c r="K36" s="561">
        <f aca="true" t="shared" si="11" ref="K36:S36">K32+K35</f>
        <v>2</v>
      </c>
      <c r="L36" s="537">
        <f t="shared" si="11"/>
        <v>4</v>
      </c>
      <c r="M36" s="537">
        <f t="shared" si="11"/>
        <v>1</v>
      </c>
      <c r="N36" s="534">
        <f>N32+N35</f>
        <v>2.047619047619037</v>
      </c>
      <c r="O36" s="547">
        <f t="shared" si="11"/>
        <v>5.240362811791385</v>
      </c>
      <c r="P36" s="39">
        <f t="shared" si="11"/>
        <v>4</v>
      </c>
      <c r="Q36" s="39">
        <f t="shared" si="11"/>
        <v>3</v>
      </c>
      <c r="R36" s="39">
        <f t="shared" si="11"/>
        <v>3</v>
      </c>
      <c r="S36" s="546">
        <f t="shared" si="11"/>
        <v>4</v>
      </c>
    </row>
    <row r="37" spans="1:19" s="40" customFormat="1" ht="15" customHeight="1">
      <c r="A37" s="1097" t="s">
        <v>173</v>
      </c>
      <c r="B37" s="1095"/>
      <c r="C37" s="1095"/>
      <c r="D37" s="1095"/>
      <c r="E37" s="1095"/>
      <c r="F37" s="1095"/>
      <c r="G37" s="1095"/>
      <c r="H37" s="1095"/>
      <c r="I37" s="707" t="s">
        <v>340</v>
      </c>
      <c r="J37" s="718">
        <v>46</v>
      </c>
      <c r="K37" s="719">
        <f aca="true" t="shared" si="12" ref="K37:S37">J37+K36</f>
        <v>48</v>
      </c>
      <c r="L37" s="719">
        <f t="shared" si="12"/>
        <v>52</v>
      </c>
      <c r="M37" s="720">
        <f t="shared" si="12"/>
        <v>53</v>
      </c>
      <c r="N37" s="721">
        <f t="shared" si="12"/>
        <v>55.04761904761904</v>
      </c>
      <c r="O37" s="632">
        <f>N37+O36</f>
        <v>60.28798185941042</v>
      </c>
      <c r="P37" s="719">
        <f t="shared" si="12"/>
        <v>64.28798185941042</v>
      </c>
      <c r="Q37" s="719">
        <f t="shared" si="12"/>
        <v>67.28798185941042</v>
      </c>
      <c r="R37" s="719">
        <f t="shared" si="12"/>
        <v>70.28798185941042</v>
      </c>
      <c r="S37" s="757">
        <f t="shared" si="12"/>
        <v>74.28798185941042</v>
      </c>
    </row>
    <row r="38" spans="1:19" s="40" customFormat="1" ht="15" customHeight="1">
      <c r="A38" s="1105" t="s">
        <v>174</v>
      </c>
      <c r="B38" s="1106"/>
      <c r="C38" s="1106"/>
      <c r="D38" s="1106"/>
      <c r="E38" s="1106"/>
      <c r="F38" s="1106"/>
      <c r="G38" s="1106"/>
      <c r="H38" s="1106"/>
      <c r="I38" s="50" t="s">
        <v>341</v>
      </c>
      <c r="J38" s="537">
        <v>439</v>
      </c>
      <c r="K38" s="561">
        <v>407</v>
      </c>
      <c r="L38" s="634">
        <v>411</v>
      </c>
      <c r="M38" s="634">
        <v>313</v>
      </c>
      <c r="N38" s="634">
        <f>247+N39</f>
        <v>273</v>
      </c>
      <c r="O38" s="717">
        <v>210</v>
      </c>
      <c r="P38" s="39">
        <v>190</v>
      </c>
      <c r="Q38" s="39">
        <v>170</v>
      </c>
      <c r="R38" s="39">
        <v>150</v>
      </c>
      <c r="S38" s="546">
        <v>130</v>
      </c>
    </row>
    <row r="39" spans="1:19" s="40" customFormat="1" ht="15" customHeight="1">
      <c r="A39" s="51"/>
      <c r="B39" s="52"/>
      <c r="C39" s="48"/>
      <c r="D39" s="48"/>
      <c r="E39" s="48"/>
      <c r="F39" s="1097" t="s">
        <v>175</v>
      </c>
      <c r="G39" s="1098"/>
      <c r="H39" s="1098"/>
      <c r="I39" s="47"/>
      <c r="J39" s="537">
        <v>32</v>
      </c>
      <c r="K39" s="561">
        <v>34</v>
      </c>
      <c r="L39" s="631">
        <v>51</v>
      </c>
      <c r="M39" s="631">
        <v>47</v>
      </c>
      <c r="N39" s="631">
        <v>26</v>
      </c>
      <c r="O39" s="632">
        <v>102</v>
      </c>
      <c r="P39" s="39">
        <v>40</v>
      </c>
      <c r="Q39" s="39">
        <v>40</v>
      </c>
      <c r="R39" s="39">
        <v>40</v>
      </c>
      <c r="S39" s="546">
        <v>40</v>
      </c>
    </row>
    <row r="40" spans="1:19" s="40" customFormat="1" ht="15" customHeight="1">
      <c r="A40" s="1107" t="s">
        <v>128</v>
      </c>
      <c r="B40" s="1108"/>
      <c r="C40" s="1108"/>
      <c r="D40" s="1108"/>
      <c r="E40" s="1108"/>
      <c r="F40" s="1108"/>
      <c r="G40" s="1108"/>
      <c r="H40" s="1108"/>
      <c r="I40" s="50" t="s">
        <v>342</v>
      </c>
      <c r="J40" s="537">
        <v>60</v>
      </c>
      <c r="K40" s="561">
        <v>48</v>
      </c>
      <c r="L40" s="537">
        <v>100</v>
      </c>
      <c r="M40" s="537">
        <v>44</v>
      </c>
      <c r="N40" s="534">
        <f>N42+2</f>
        <v>70</v>
      </c>
      <c r="O40" s="547">
        <f>O42</f>
        <v>35</v>
      </c>
      <c r="P40" s="537">
        <f>P42+2</f>
        <v>92</v>
      </c>
      <c r="Q40" s="537">
        <f>Q42+2</f>
        <v>92</v>
      </c>
      <c r="R40" s="537">
        <f>R42+2</f>
        <v>92</v>
      </c>
      <c r="S40" s="722">
        <f>S42+2</f>
        <v>92</v>
      </c>
    </row>
    <row r="41" spans="1:19" s="40" customFormat="1" ht="15" customHeight="1">
      <c r="A41" s="53"/>
      <c r="B41" s="54"/>
      <c r="C41" s="46"/>
      <c r="D41" s="46"/>
      <c r="E41" s="46"/>
      <c r="F41" s="1097" t="s">
        <v>176</v>
      </c>
      <c r="G41" s="1098"/>
      <c r="H41" s="1098"/>
      <c r="I41" s="47"/>
      <c r="J41" s="537"/>
      <c r="K41" s="561"/>
      <c r="L41" s="537"/>
      <c r="M41" s="537"/>
      <c r="N41" s="534"/>
      <c r="O41" s="547"/>
      <c r="P41" s="39"/>
      <c r="Q41" s="39"/>
      <c r="R41" s="39"/>
      <c r="S41" s="546"/>
    </row>
    <row r="42" spans="1:19" s="40" customFormat="1" ht="15" customHeight="1">
      <c r="A42" s="53"/>
      <c r="B42" s="54"/>
      <c r="C42" s="46"/>
      <c r="D42" s="46"/>
      <c r="E42" s="46"/>
      <c r="F42" s="1097" t="s">
        <v>177</v>
      </c>
      <c r="G42" s="1098"/>
      <c r="H42" s="1098"/>
      <c r="I42" s="47"/>
      <c r="J42" s="537">
        <v>58</v>
      </c>
      <c r="K42" s="561">
        <v>48</v>
      </c>
      <c r="L42" s="537">
        <v>99</v>
      </c>
      <c r="M42" s="537">
        <v>44</v>
      </c>
      <c r="N42" s="534">
        <v>68</v>
      </c>
      <c r="O42" s="547">
        <v>35</v>
      </c>
      <c r="P42" s="39">
        <v>90</v>
      </c>
      <c r="Q42" s="39">
        <v>90</v>
      </c>
      <c r="R42" s="39">
        <v>90</v>
      </c>
      <c r="S42" s="546">
        <v>90</v>
      </c>
    </row>
    <row r="43" spans="1:19" s="40" customFormat="1" ht="13.5" customHeight="1">
      <c r="A43" s="1105" t="s">
        <v>178</v>
      </c>
      <c r="B43" s="1115"/>
      <c r="C43" s="1115"/>
      <c r="D43" s="1115"/>
      <c r="E43" s="1115"/>
      <c r="F43" s="708"/>
      <c r="G43" s="710" t="s">
        <v>343</v>
      </c>
      <c r="H43" s="1118" t="s">
        <v>344</v>
      </c>
      <c r="I43" s="1120" t="s">
        <v>345</v>
      </c>
      <c r="J43" s="1122"/>
      <c r="K43" s="1122"/>
      <c r="L43" s="1122"/>
      <c r="M43" s="1122"/>
      <c r="N43" s="1109"/>
      <c r="O43" s="1111"/>
      <c r="P43" s="1113"/>
      <c r="Q43" s="1113"/>
      <c r="R43" s="1113"/>
      <c r="S43" s="1124"/>
    </row>
    <row r="44" spans="1:19" s="40" customFormat="1" ht="13.5" customHeight="1">
      <c r="A44" s="1116"/>
      <c r="B44" s="1117"/>
      <c r="C44" s="1117"/>
      <c r="D44" s="1117"/>
      <c r="E44" s="1117"/>
      <c r="F44" s="709"/>
      <c r="G44" s="55" t="s">
        <v>346</v>
      </c>
      <c r="H44" s="1119"/>
      <c r="I44" s="1121"/>
      <c r="J44" s="1123"/>
      <c r="K44" s="1123"/>
      <c r="L44" s="1123"/>
      <c r="M44" s="1123"/>
      <c r="N44" s="1110"/>
      <c r="O44" s="1112"/>
      <c r="P44" s="1114"/>
      <c r="Q44" s="1114"/>
      <c r="R44" s="1114"/>
      <c r="S44" s="1125"/>
    </row>
    <row r="45" spans="1:19" ht="15" customHeight="1">
      <c r="A45" s="1126" t="s">
        <v>347</v>
      </c>
      <c r="B45" s="1127"/>
      <c r="C45" s="1127"/>
      <c r="D45" s="1127"/>
      <c r="E45" s="1127"/>
      <c r="F45" s="1127"/>
      <c r="G45" s="1127"/>
      <c r="H45" s="1127"/>
      <c r="I45" s="93" t="s">
        <v>348</v>
      </c>
      <c r="J45" s="90"/>
      <c r="K45" s="90"/>
      <c r="L45" s="90"/>
      <c r="M45" s="90"/>
      <c r="N45" s="682"/>
      <c r="O45" s="684"/>
      <c r="P45" s="94"/>
      <c r="Q45" s="94"/>
      <c r="R45" s="94"/>
      <c r="S45" s="548"/>
    </row>
    <row r="46" spans="1:19" ht="15" customHeight="1">
      <c r="A46" s="1128" t="s">
        <v>179</v>
      </c>
      <c r="B46" s="1129"/>
      <c r="C46" s="1129"/>
      <c r="D46" s="1129"/>
      <c r="E46" s="1129"/>
      <c r="F46" s="1129"/>
      <c r="G46" s="1099"/>
      <c r="H46" s="92" t="s">
        <v>129</v>
      </c>
      <c r="I46" s="93" t="s">
        <v>349</v>
      </c>
      <c r="J46" s="538">
        <f aca="true" t="shared" si="13" ref="J46:S46">J7-J9</f>
        <v>158</v>
      </c>
      <c r="K46" s="538">
        <f t="shared" si="13"/>
        <v>156</v>
      </c>
      <c r="L46" s="538">
        <f t="shared" si="13"/>
        <v>158</v>
      </c>
      <c r="M46" s="538">
        <f t="shared" si="13"/>
        <v>161</v>
      </c>
      <c r="N46" s="639">
        <f t="shared" si="13"/>
        <v>164.76190476190476</v>
      </c>
      <c r="O46" s="723">
        <f>O7-O9</f>
        <v>223.95238095238096</v>
      </c>
      <c r="P46" s="639">
        <f t="shared" si="13"/>
        <v>225</v>
      </c>
      <c r="Q46" s="639">
        <f t="shared" si="13"/>
        <v>225</v>
      </c>
      <c r="R46" s="639">
        <f t="shared" si="13"/>
        <v>225</v>
      </c>
      <c r="S46" s="724">
        <f t="shared" si="13"/>
        <v>225</v>
      </c>
    </row>
    <row r="47" spans="1:19" s="56" customFormat="1" ht="15" customHeight="1">
      <c r="A47" s="1130" t="s">
        <v>350</v>
      </c>
      <c r="B47" s="1131"/>
      <c r="C47" s="1131"/>
      <c r="D47" s="1131"/>
      <c r="E47" s="1131"/>
      <c r="F47" s="1131"/>
      <c r="G47" s="1132" t="s">
        <v>351</v>
      </c>
      <c r="H47" s="1133"/>
      <c r="I47" s="1134"/>
      <c r="J47" s="58"/>
      <c r="K47" s="635"/>
      <c r="L47" s="58"/>
      <c r="M47" s="636"/>
      <c r="N47" s="636"/>
      <c r="O47" s="685"/>
      <c r="P47" s="58"/>
      <c r="Q47" s="58"/>
      <c r="R47" s="58"/>
      <c r="S47" s="549"/>
    </row>
    <row r="48" spans="1:19" s="56" customFormat="1" ht="15" customHeight="1">
      <c r="A48" s="1135" t="s">
        <v>321</v>
      </c>
      <c r="B48" s="1136"/>
      <c r="C48" s="1136"/>
      <c r="D48" s="1136"/>
      <c r="E48" s="1136"/>
      <c r="F48" s="1136"/>
      <c r="G48" s="1136"/>
      <c r="H48" s="1136"/>
      <c r="I48" s="140" t="s">
        <v>352</v>
      </c>
      <c r="J48" s="57"/>
      <c r="K48" s="637"/>
      <c r="L48" s="57"/>
      <c r="M48" s="57"/>
      <c r="N48" s="683"/>
      <c r="O48" s="686"/>
      <c r="P48" s="57"/>
      <c r="Q48" s="57"/>
      <c r="R48" s="57"/>
      <c r="S48" s="550"/>
    </row>
    <row r="49" spans="1:19" s="56" customFormat="1" ht="15" customHeight="1">
      <c r="A49" s="1137" t="s">
        <v>322</v>
      </c>
      <c r="B49" s="1138"/>
      <c r="C49" s="1138"/>
      <c r="D49" s="1138"/>
      <c r="E49" s="1138"/>
      <c r="F49" s="1138"/>
      <c r="G49" s="1138"/>
      <c r="H49" s="1138"/>
      <c r="I49" s="141" t="s">
        <v>353</v>
      </c>
      <c r="J49" s="58"/>
      <c r="K49" s="635"/>
      <c r="L49" s="58"/>
      <c r="M49" s="58"/>
      <c r="N49" s="636"/>
      <c r="O49" s="685"/>
      <c r="P49" s="58"/>
      <c r="Q49" s="58"/>
      <c r="R49" s="58"/>
      <c r="S49" s="549"/>
    </row>
    <row r="50" spans="1:19" s="56" customFormat="1" ht="15" customHeight="1">
      <c r="A50" s="1135" t="s">
        <v>323</v>
      </c>
      <c r="B50" s="1136"/>
      <c r="C50" s="1136"/>
      <c r="D50" s="1136"/>
      <c r="E50" s="1136"/>
      <c r="F50" s="1136"/>
      <c r="G50" s="1136"/>
      <c r="H50" s="1136"/>
      <c r="I50" s="140" t="s">
        <v>354</v>
      </c>
      <c r="J50" s="57"/>
      <c r="K50" s="637"/>
      <c r="L50" s="57"/>
      <c r="M50" s="57"/>
      <c r="N50" s="683"/>
      <c r="O50" s="686"/>
      <c r="P50" s="57"/>
      <c r="Q50" s="57"/>
      <c r="R50" s="57"/>
      <c r="S50" s="550"/>
    </row>
    <row r="51" spans="1:19" s="56" customFormat="1" ht="15" customHeight="1">
      <c r="A51" s="1139" t="s">
        <v>355</v>
      </c>
      <c r="B51" s="1140"/>
      <c r="C51" s="1140"/>
      <c r="D51" s="1140"/>
      <c r="E51" s="1140"/>
      <c r="F51" s="1140"/>
      <c r="G51" s="139"/>
      <c r="H51" s="139"/>
      <c r="I51" s="142" t="s">
        <v>356</v>
      </c>
      <c r="J51" s="58"/>
      <c r="K51" s="635"/>
      <c r="L51" s="58"/>
      <c r="M51" s="58"/>
      <c r="N51" s="636"/>
      <c r="O51" s="685"/>
      <c r="P51" s="58"/>
      <c r="Q51" s="58"/>
      <c r="R51" s="58"/>
      <c r="S51" s="549"/>
    </row>
    <row r="52" spans="1:19" s="40" customFormat="1" ht="15.75" customHeight="1">
      <c r="A52" s="1100" t="s">
        <v>357</v>
      </c>
      <c r="B52" s="1100" t="s">
        <v>188</v>
      </c>
      <c r="C52" s="440" t="s">
        <v>324</v>
      </c>
      <c r="D52" s="1096" t="s">
        <v>189</v>
      </c>
      <c r="E52" s="1096"/>
      <c r="F52" s="1096"/>
      <c r="G52" s="1096"/>
      <c r="H52" s="1096"/>
      <c r="I52" s="47"/>
      <c r="J52" s="537">
        <v>90</v>
      </c>
      <c r="K52" s="561">
        <v>280</v>
      </c>
      <c r="L52" s="537">
        <v>464</v>
      </c>
      <c r="M52" s="537">
        <v>36</v>
      </c>
      <c r="N52" s="534">
        <v>53</v>
      </c>
      <c r="O52" s="547">
        <f>86+47+17</f>
        <v>150</v>
      </c>
      <c r="P52" s="39">
        <v>255</v>
      </c>
      <c r="Q52" s="39">
        <v>100</v>
      </c>
      <c r="R52" s="39">
        <v>100</v>
      </c>
      <c r="S52" s="546">
        <v>100</v>
      </c>
    </row>
    <row r="53" spans="1:19" s="40" customFormat="1" ht="15.75" customHeight="1">
      <c r="A53" s="1101"/>
      <c r="B53" s="1101"/>
      <c r="C53" s="137"/>
      <c r="D53" s="143"/>
      <c r="E53" s="1097" t="s">
        <v>358</v>
      </c>
      <c r="F53" s="1095"/>
      <c r="G53" s="1095"/>
      <c r="H53" s="1095"/>
      <c r="I53" s="47"/>
      <c r="J53" s="537"/>
      <c r="K53" s="561"/>
      <c r="L53" s="537"/>
      <c r="M53" s="537"/>
      <c r="N53" s="534"/>
      <c r="O53" s="547"/>
      <c r="P53" s="39"/>
      <c r="Q53" s="39"/>
      <c r="R53" s="39"/>
      <c r="S53" s="546"/>
    </row>
    <row r="54" spans="1:19" s="40" customFormat="1" ht="15.75" customHeight="1">
      <c r="A54" s="1141"/>
      <c r="B54" s="1141"/>
      <c r="C54" s="38" t="s">
        <v>180</v>
      </c>
      <c r="D54" s="1095" t="s">
        <v>190</v>
      </c>
      <c r="E54" s="1095"/>
      <c r="F54" s="1095"/>
      <c r="G54" s="1095"/>
      <c r="H54" s="1095"/>
      <c r="I54" s="47"/>
      <c r="J54" s="537">
        <v>65</v>
      </c>
      <c r="K54" s="561">
        <v>70</v>
      </c>
      <c r="L54" s="537">
        <v>75</v>
      </c>
      <c r="M54" s="537">
        <f>79+5</f>
        <v>84</v>
      </c>
      <c r="N54" s="534">
        <v>87</v>
      </c>
      <c r="O54" s="547">
        <v>162.5</v>
      </c>
      <c r="P54" s="39">
        <v>215</v>
      </c>
      <c r="Q54" s="39">
        <v>150.5</v>
      </c>
      <c r="R54" s="39">
        <v>151.5</v>
      </c>
      <c r="S54" s="546">
        <v>150.5</v>
      </c>
    </row>
    <row r="55" spans="1:19" s="40" customFormat="1" ht="15.75" customHeight="1">
      <c r="A55" s="1141"/>
      <c r="B55" s="1141"/>
      <c r="C55" s="440" t="s">
        <v>181</v>
      </c>
      <c r="D55" s="1095" t="s">
        <v>191</v>
      </c>
      <c r="E55" s="1095"/>
      <c r="F55" s="1095"/>
      <c r="G55" s="1095"/>
      <c r="H55" s="1095"/>
      <c r="I55" s="47"/>
      <c r="J55" s="537"/>
      <c r="K55" s="561"/>
      <c r="L55" s="537"/>
      <c r="M55" s="537"/>
      <c r="N55" s="534"/>
      <c r="O55" s="547"/>
      <c r="P55" s="39"/>
      <c r="Q55" s="39"/>
      <c r="R55" s="39"/>
      <c r="S55" s="546"/>
    </row>
    <row r="56" spans="1:19" s="40" customFormat="1" ht="15.75" customHeight="1">
      <c r="A56" s="1141"/>
      <c r="B56" s="1141"/>
      <c r="C56" s="38" t="s">
        <v>182</v>
      </c>
      <c r="D56" s="1095" t="s">
        <v>192</v>
      </c>
      <c r="E56" s="1095"/>
      <c r="F56" s="1095"/>
      <c r="G56" s="1095"/>
      <c r="H56" s="1095"/>
      <c r="I56" s="47"/>
      <c r="J56" s="537"/>
      <c r="K56" s="561"/>
      <c r="L56" s="537"/>
      <c r="M56" s="537"/>
      <c r="N56" s="534"/>
      <c r="O56" s="547"/>
      <c r="P56" s="39"/>
      <c r="Q56" s="39"/>
      <c r="R56" s="39"/>
      <c r="S56" s="546"/>
    </row>
    <row r="57" spans="1:19" s="40" customFormat="1" ht="15.75" customHeight="1">
      <c r="A57" s="1141"/>
      <c r="B57" s="1141"/>
      <c r="C57" s="38" t="s">
        <v>183</v>
      </c>
      <c r="D57" s="1095" t="s">
        <v>193</v>
      </c>
      <c r="E57" s="1095"/>
      <c r="F57" s="1095"/>
      <c r="G57" s="1095"/>
      <c r="H57" s="1095"/>
      <c r="I57" s="47"/>
      <c r="J57" s="537"/>
      <c r="K57" s="561"/>
      <c r="L57" s="537"/>
      <c r="M57" s="537"/>
      <c r="N57" s="534"/>
      <c r="O57" s="547"/>
      <c r="P57" s="39"/>
      <c r="Q57" s="39"/>
      <c r="R57" s="39"/>
      <c r="S57" s="546"/>
    </row>
    <row r="58" spans="1:19" s="40" customFormat="1" ht="15.75" customHeight="1">
      <c r="A58" s="1141"/>
      <c r="B58" s="1141"/>
      <c r="C58" s="38" t="s">
        <v>184</v>
      </c>
      <c r="D58" s="1095" t="s">
        <v>194</v>
      </c>
      <c r="E58" s="1095"/>
      <c r="F58" s="1095"/>
      <c r="G58" s="1095"/>
      <c r="H58" s="1095"/>
      <c r="I58" s="47"/>
      <c r="J58" s="537">
        <v>11</v>
      </c>
      <c r="K58" s="561">
        <v>8</v>
      </c>
      <c r="L58" s="537">
        <v>10</v>
      </c>
      <c r="M58" s="537">
        <v>10</v>
      </c>
      <c r="N58" s="534">
        <v>15</v>
      </c>
      <c r="O58" s="547">
        <v>10</v>
      </c>
      <c r="P58" s="39"/>
      <c r="Q58" s="39"/>
      <c r="R58" s="39"/>
      <c r="S58" s="546"/>
    </row>
    <row r="59" spans="1:19" s="40" customFormat="1" ht="15.75" customHeight="1">
      <c r="A59" s="1141"/>
      <c r="B59" s="1141"/>
      <c r="C59" s="38" t="s">
        <v>185</v>
      </c>
      <c r="D59" s="1095" t="s">
        <v>195</v>
      </c>
      <c r="E59" s="1095"/>
      <c r="F59" s="1095"/>
      <c r="G59" s="1095"/>
      <c r="H59" s="1095"/>
      <c r="I59" s="47"/>
      <c r="J59" s="537"/>
      <c r="K59" s="561"/>
      <c r="L59" s="537"/>
      <c r="M59" s="537"/>
      <c r="N59" s="534"/>
      <c r="O59" s="547"/>
      <c r="P59" s="39"/>
      <c r="Q59" s="39"/>
      <c r="R59" s="39"/>
      <c r="S59" s="546"/>
    </row>
    <row r="60" spans="1:19" s="40" customFormat="1" ht="15.75" customHeight="1">
      <c r="A60" s="1141"/>
      <c r="B60" s="1141"/>
      <c r="C60" s="38" t="s">
        <v>359</v>
      </c>
      <c r="D60" s="1095" t="s">
        <v>196</v>
      </c>
      <c r="E60" s="1098"/>
      <c r="F60" s="1098"/>
      <c r="G60" s="1098"/>
      <c r="H60" s="1098"/>
      <c r="I60" s="47"/>
      <c r="J60" s="537">
        <v>54</v>
      </c>
      <c r="K60" s="561">
        <v>15</v>
      </c>
      <c r="L60" s="537">
        <v>39</v>
      </c>
      <c r="M60" s="537">
        <v>35</v>
      </c>
      <c r="N60" s="534">
        <v>20</v>
      </c>
      <c r="O60" s="547">
        <f>88+44*0.7</f>
        <v>118.8</v>
      </c>
      <c r="P60" s="39">
        <v>30</v>
      </c>
      <c r="Q60" s="39">
        <v>30</v>
      </c>
      <c r="R60" s="39">
        <v>30</v>
      </c>
      <c r="S60" s="546">
        <v>30</v>
      </c>
    </row>
    <row r="61" spans="1:19" s="40" customFormat="1" ht="15.75" customHeight="1">
      <c r="A61" s="1141"/>
      <c r="B61" s="1141"/>
      <c r="C61" s="38" t="s">
        <v>360</v>
      </c>
      <c r="D61" s="1095" t="s">
        <v>149</v>
      </c>
      <c r="E61" s="1095"/>
      <c r="F61" s="1095"/>
      <c r="G61" s="1095"/>
      <c r="H61" s="1095"/>
      <c r="I61" s="47"/>
      <c r="J61" s="537"/>
      <c r="K61" s="561"/>
      <c r="L61" s="537"/>
      <c r="M61" s="537"/>
      <c r="N61" s="534"/>
      <c r="O61" s="547"/>
      <c r="P61" s="39"/>
      <c r="Q61" s="39"/>
      <c r="R61" s="39"/>
      <c r="S61" s="546"/>
    </row>
    <row r="62" spans="1:19" s="40" customFormat="1" ht="15.75" customHeight="1">
      <c r="A62" s="1141"/>
      <c r="B62" s="1141"/>
      <c r="C62" s="1143" t="s">
        <v>197</v>
      </c>
      <c r="D62" s="1144"/>
      <c r="E62" s="1144"/>
      <c r="F62" s="1144"/>
      <c r="G62" s="1144"/>
      <c r="H62" s="1145"/>
      <c r="I62" s="707" t="s">
        <v>325</v>
      </c>
      <c r="J62" s="537">
        <f aca="true" t="shared" si="14" ref="J62:S62">SUM(J52:J61)</f>
        <v>220</v>
      </c>
      <c r="K62" s="561">
        <f t="shared" si="14"/>
        <v>373</v>
      </c>
      <c r="L62" s="537">
        <f t="shared" si="14"/>
        <v>588</v>
      </c>
      <c r="M62" s="537">
        <f t="shared" si="14"/>
        <v>165</v>
      </c>
      <c r="N62" s="534">
        <f t="shared" si="14"/>
        <v>175</v>
      </c>
      <c r="O62" s="547">
        <f>SUM(O52:O61)</f>
        <v>441.3</v>
      </c>
      <c r="P62" s="39">
        <f t="shared" si="14"/>
        <v>500</v>
      </c>
      <c r="Q62" s="39">
        <f t="shared" si="14"/>
        <v>280.5</v>
      </c>
      <c r="R62" s="39">
        <f t="shared" si="14"/>
        <v>281.5</v>
      </c>
      <c r="S62" s="546">
        <f t="shared" si="14"/>
        <v>280.5</v>
      </c>
    </row>
    <row r="63" spans="1:19" s="40" customFormat="1" ht="28.5" customHeight="1">
      <c r="A63" s="1141"/>
      <c r="B63" s="1141"/>
      <c r="C63" s="1146" t="s">
        <v>361</v>
      </c>
      <c r="D63" s="1147"/>
      <c r="E63" s="1147"/>
      <c r="F63" s="1147"/>
      <c r="G63" s="1147"/>
      <c r="H63" s="1147"/>
      <c r="I63" s="707" t="s">
        <v>327</v>
      </c>
      <c r="J63" s="537"/>
      <c r="K63" s="561"/>
      <c r="L63" s="537"/>
      <c r="M63" s="537"/>
      <c r="N63" s="534">
        <v>44</v>
      </c>
      <c r="O63" s="547"/>
      <c r="P63" s="39"/>
      <c r="Q63" s="39"/>
      <c r="R63" s="39"/>
      <c r="S63" s="546"/>
    </row>
    <row r="64" spans="1:19" s="40" customFormat="1" ht="15.75" customHeight="1">
      <c r="A64" s="1141"/>
      <c r="B64" s="1141"/>
      <c r="C64" s="1097" t="s">
        <v>94</v>
      </c>
      <c r="D64" s="1095"/>
      <c r="E64" s="1095"/>
      <c r="F64" s="1095"/>
      <c r="G64" s="1095"/>
      <c r="H64" s="706" t="s">
        <v>346</v>
      </c>
      <c r="I64" s="707" t="s">
        <v>330</v>
      </c>
      <c r="J64" s="537">
        <f aca="true" t="shared" si="15" ref="J64:S64">J62-J63</f>
        <v>220</v>
      </c>
      <c r="K64" s="561">
        <f t="shared" si="15"/>
        <v>373</v>
      </c>
      <c r="L64" s="537">
        <f t="shared" si="15"/>
        <v>588</v>
      </c>
      <c r="M64" s="537">
        <f t="shared" si="15"/>
        <v>165</v>
      </c>
      <c r="N64" s="534">
        <f t="shared" si="15"/>
        <v>131</v>
      </c>
      <c r="O64" s="547">
        <f t="shared" si="15"/>
        <v>441.3</v>
      </c>
      <c r="P64" s="39">
        <f t="shared" si="15"/>
        <v>500</v>
      </c>
      <c r="Q64" s="39">
        <f t="shared" si="15"/>
        <v>280.5</v>
      </c>
      <c r="R64" s="39">
        <f t="shared" si="15"/>
        <v>281.5</v>
      </c>
      <c r="S64" s="546">
        <f t="shared" si="15"/>
        <v>280.5</v>
      </c>
    </row>
    <row r="65" spans="1:19" s="40" customFormat="1" ht="15.75" customHeight="1">
      <c r="A65" s="1141"/>
      <c r="B65" s="1100" t="s">
        <v>198</v>
      </c>
      <c r="C65" s="440" t="s">
        <v>324</v>
      </c>
      <c r="D65" s="1095" t="s">
        <v>199</v>
      </c>
      <c r="E65" s="1098"/>
      <c r="F65" s="1098"/>
      <c r="G65" s="1098"/>
      <c r="H65" s="1098"/>
      <c r="I65" s="47"/>
      <c r="J65" s="564">
        <v>236</v>
      </c>
      <c r="K65" s="562">
        <v>180</v>
      </c>
      <c r="L65" s="564">
        <v>246</v>
      </c>
      <c r="M65" s="564">
        <v>168</v>
      </c>
      <c r="N65" s="638">
        <v>198</v>
      </c>
      <c r="O65" s="552">
        <v>288</v>
      </c>
      <c r="P65" s="514">
        <f>150+40</f>
        <v>190</v>
      </c>
      <c r="Q65" s="514">
        <f>150+40</f>
        <v>190</v>
      </c>
      <c r="R65" s="514">
        <f>150+24</f>
        <v>174</v>
      </c>
      <c r="S65" s="551">
        <f>150</f>
        <v>150</v>
      </c>
    </row>
    <row r="66" spans="1:19" s="40" customFormat="1" ht="15.75" customHeight="1">
      <c r="A66" s="1141"/>
      <c r="B66" s="1101"/>
      <c r="C66" s="137"/>
      <c r="D66" s="1097" t="s">
        <v>200</v>
      </c>
      <c r="E66" s="1098"/>
      <c r="F66" s="1098"/>
      <c r="G66" s="1098"/>
      <c r="H66" s="1098"/>
      <c r="I66" s="47"/>
      <c r="J66" s="564"/>
      <c r="K66" s="562"/>
      <c r="L66" s="564"/>
      <c r="M66" s="564"/>
      <c r="N66" s="638"/>
      <c r="O66" s="552"/>
      <c r="P66" s="514"/>
      <c r="Q66" s="514"/>
      <c r="R66" s="514"/>
      <c r="S66" s="551"/>
    </row>
    <row r="67" spans="1:19" s="40" customFormat="1" ht="15.75" customHeight="1">
      <c r="A67" s="1141"/>
      <c r="B67" s="1101"/>
      <c r="C67" s="38" t="s">
        <v>328</v>
      </c>
      <c r="D67" s="1095" t="s">
        <v>201</v>
      </c>
      <c r="E67" s="1098"/>
      <c r="F67" s="1098"/>
      <c r="G67" s="1098"/>
      <c r="H67" s="1098"/>
      <c r="I67" s="47"/>
      <c r="J67" s="537">
        <v>122</v>
      </c>
      <c r="K67" s="561">
        <v>321</v>
      </c>
      <c r="L67" s="537">
        <v>505</v>
      </c>
      <c r="M67" s="537">
        <v>159</v>
      </c>
      <c r="N67" s="534">
        <v>164</v>
      </c>
      <c r="O67" s="547">
        <v>235</v>
      </c>
      <c r="P67" s="39">
        <f>184+155</f>
        <v>339</v>
      </c>
      <c r="Q67" s="39">
        <v>211</v>
      </c>
      <c r="R67" s="39">
        <v>213</v>
      </c>
      <c r="S67" s="546">
        <v>211</v>
      </c>
    </row>
    <row r="68" spans="1:19" s="40" customFormat="1" ht="15.75" customHeight="1">
      <c r="A68" s="1141"/>
      <c r="B68" s="1101"/>
      <c r="C68" s="38" t="s">
        <v>362</v>
      </c>
      <c r="D68" s="1095" t="s">
        <v>202</v>
      </c>
      <c r="E68" s="1098"/>
      <c r="F68" s="1098"/>
      <c r="G68" s="1098"/>
      <c r="H68" s="1098"/>
      <c r="I68" s="47"/>
      <c r="J68" s="537"/>
      <c r="K68" s="561"/>
      <c r="L68" s="537"/>
      <c r="M68" s="537"/>
      <c r="N68" s="534"/>
      <c r="O68" s="547"/>
      <c r="P68" s="39"/>
      <c r="Q68" s="39"/>
      <c r="R68" s="39"/>
      <c r="S68" s="546"/>
    </row>
    <row r="69" spans="1:19" s="40" customFormat="1" ht="15.75" customHeight="1">
      <c r="A69" s="1141"/>
      <c r="B69" s="1101"/>
      <c r="C69" s="38" t="s">
        <v>363</v>
      </c>
      <c r="D69" s="1095" t="s">
        <v>203</v>
      </c>
      <c r="E69" s="1098"/>
      <c r="F69" s="1098"/>
      <c r="G69" s="1098"/>
      <c r="H69" s="1098"/>
      <c r="I69" s="47"/>
      <c r="J69" s="537"/>
      <c r="K69" s="561"/>
      <c r="L69" s="537"/>
      <c r="M69" s="537"/>
      <c r="N69" s="534"/>
      <c r="O69" s="547"/>
      <c r="P69" s="39"/>
      <c r="Q69" s="39"/>
      <c r="R69" s="39"/>
      <c r="S69" s="546"/>
    </row>
    <row r="70" spans="1:19" s="40" customFormat="1" ht="15.75" customHeight="1">
      <c r="A70" s="1141"/>
      <c r="B70" s="1101"/>
      <c r="C70" s="38" t="s">
        <v>364</v>
      </c>
      <c r="D70" s="1095" t="s">
        <v>149</v>
      </c>
      <c r="E70" s="1098"/>
      <c r="F70" s="1098"/>
      <c r="G70" s="1098"/>
      <c r="H70" s="1098"/>
      <c r="I70" s="47"/>
      <c r="J70" s="537"/>
      <c r="K70" s="561"/>
      <c r="L70" s="537"/>
      <c r="M70" s="537"/>
      <c r="N70" s="534"/>
      <c r="O70" s="547"/>
      <c r="P70" s="39"/>
      <c r="Q70" s="39"/>
      <c r="R70" s="39"/>
      <c r="S70" s="546"/>
    </row>
    <row r="71" spans="1:19" s="40" customFormat="1" ht="15.75" customHeight="1">
      <c r="A71" s="1142"/>
      <c r="B71" s="1102"/>
      <c r="C71" s="1097" t="s">
        <v>197</v>
      </c>
      <c r="D71" s="1129"/>
      <c r="E71" s="1129"/>
      <c r="F71" s="1129"/>
      <c r="G71" s="1129"/>
      <c r="H71" s="1098"/>
      <c r="I71" s="50" t="s">
        <v>332</v>
      </c>
      <c r="J71" s="537">
        <f aca="true" t="shared" si="16" ref="J71:S71">J65+SUM(J67:J70)</f>
        <v>358</v>
      </c>
      <c r="K71" s="561">
        <f t="shared" si="16"/>
        <v>501</v>
      </c>
      <c r="L71" s="537">
        <f t="shared" si="16"/>
        <v>751</v>
      </c>
      <c r="M71" s="537">
        <f t="shared" si="16"/>
        <v>327</v>
      </c>
      <c r="N71" s="534">
        <f t="shared" si="16"/>
        <v>362</v>
      </c>
      <c r="O71" s="547">
        <f t="shared" si="16"/>
        <v>523</v>
      </c>
      <c r="P71" s="39">
        <f>P65+SUM(P67:P70)</f>
        <v>529</v>
      </c>
      <c r="Q71" s="39">
        <f t="shared" si="16"/>
        <v>401</v>
      </c>
      <c r="R71" s="39">
        <f t="shared" si="16"/>
        <v>387</v>
      </c>
      <c r="S71" s="546">
        <f t="shared" si="16"/>
        <v>361</v>
      </c>
    </row>
    <row r="72" spans="1:19" s="40" customFormat="1" ht="15.75" customHeight="1">
      <c r="A72" s="1097" t="s">
        <v>95</v>
      </c>
      <c r="B72" s="1095"/>
      <c r="C72" s="1095"/>
      <c r="D72" s="1095"/>
      <c r="E72" s="1095"/>
      <c r="F72" s="1095"/>
      <c r="G72" s="1095"/>
      <c r="H72" s="59" t="s">
        <v>365</v>
      </c>
      <c r="I72" s="707" t="s">
        <v>334</v>
      </c>
      <c r="J72" s="537">
        <f aca="true" t="shared" si="17" ref="J72:S72">J71-J64</f>
        <v>138</v>
      </c>
      <c r="K72" s="561">
        <f t="shared" si="17"/>
        <v>128</v>
      </c>
      <c r="L72" s="537">
        <f t="shared" si="17"/>
        <v>163</v>
      </c>
      <c r="M72" s="537">
        <f t="shared" si="17"/>
        <v>162</v>
      </c>
      <c r="N72" s="534">
        <f t="shared" si="17"/>
        <v>231</v>
      </c>
      <c r="O72" s="547">
        <f>O71-O64</f>
        <v>81.69999999999999</v>
      </c>
      <c r="P72" s="39">
        <f>P71-P64</f>
        <v>29</v>
      </c>
      <c r="Q72" s="39">
        <f t="shared" si="17"/>
        <v>120.5</v>
      </c>
      <c r="R72" s="39">
        <f t="shared" si="17"/>
        <v>105.5</v>
      </c>
      <c r="S72" s="546">
        <f t="shared" si="17"/>
        <v>80.5</v>
      </c>
    </row>
    <row r="73" spans="1:19" s="40" customFormat="1" ht="15.75" customHeight="1">
      <c r="A73" s="1148" t="s">
        <v>204</v>
      </c>
      <c r="B73" s="1149"/>
      <c r="C73" s="137" t="s">
        <v>324</v>
      </c>
      <c r="D73" s="1095" t="s">
        <v>205</v>
      </c>
      <c r="E73" s="1098"/>
      <c r="F73" s="1098"/>
      <c r="G73" s="1098"/>
      <c r="H73" s="1098"/>
      <c r="I73" s="47"/>
      <c r="J73" s="537">
        <v>132</v>
      </c>
      <c r="K73" s="561">
        <v>128</v>
      </c>
      <c r="L73" s="537">
        <v>157</v>
      </c>
      <c r="M73" s="537">
        <v>156</v>
      </c>
      <c r="N73" s="534">
        <v>231</v>
      </c>
      <c r="O73" s="725">
        <v>82</v>
      </c>
      <c r="P73" s="534">
        <v>29</v>
      </c>
      <c r="Q73" s="534">
        <v>121</v>
      </c>
      <c r="R73" s="534">
        <v>106</v>
      </c>
      <c r="S73" s="726">
        <v>81</v>
      </c>
    </row>
    <row r="74" spans="1:19" s="40" customFormat="1" ht="15.75" customHeight="1">
      <c r="A74" s="1150"/>
      <c r="B74" s="1151"/>
      <c r="C74" s="38" t="s">
        <v>328</v>
      </c>
      <c r="D74" s="1095" t="s">
        <v>206</v>
      </c>
      <c r="E74" s="1098"/>
      <c r="F74" s="1098"/>
      <c r="G74" s="1098"/>
      <c r="H74" s="1098"/>
      <c r="I74" s="47"/>
      <c r="J74" s="534"/>
      <c r="K74" s="534"/>
      <c r="L74" s="534"/>
      <c r="M74" s="534"/>
      <c r="N74" s="534"/>
      <c r="O74" s="547"/>
      <c r="P74" s="39"/>
      <c r="Q74" s="39"/>
      <c r="R74" s="39"/>
      <c r="S74" s="546"/>
    </row>
    <row r="75" spans="1:19" s="40" customFormat="1" ht="15.75" customHeight="1">
      <c r="A75" s="1150"/>
      <c r="B75" s="1151"/>
      <c r="C75" s="38" t="s">
        <v>362</v>
      </c>
      <c r="D75" s="1095" t="s">
        <v>207</v>
      </c>
      <c r="E75" s="1098"/>
      <c r="F75" s="1098"/>
      <c r="G75" s="1098"/>
      <c r="H75" s="1098"/>
      <c r="I75" s="47"/>
      <c r="J75" s="537"/>
      <c r="K75" s="561"/>
      <c r="L75" s="537"/>
      <c r="M75" s="537"/>
      <c r="N75" s="534"/>
      <c r="O75" s="547">
        <f>N63</f>
        <v>44</v>
      </c>
      <c r="P75" s="39"/>
      <c r="Q75" s="39"/>
      <c r="R75" s="39"/>
      <c r="S75" s="546"/>
    </row>
    <row r="76" spans="1:19" s="40" customFormat="1" ht="15.75" customHeight="1">
      <c r="A76" s="1150"/>
      <c r="B76" s="1151"/>
      <c r="C76" s="38" t="s">
        <v>363</v>
      </c>
      <c r="D76" s="1095" t="s">
        <v>149</v>
      </c>
      <c r="E76" s="1098"/>
      <c r="F76" s="1098"/>
      <c r="G76" s="1098"/>
      <c r="H76" s="1098"/>
      <c r="I76" s="47"/>
      <c r="J76" s="537">
        <v>6</v>
      </c>
      <c r="K76" s="561"/>
      <c r="L76" s="537">
        <v>6</v>
      </c>
      <c r="M76" s="537">
        <v>6</v>
      </c>
      <c r="N76" s="534"/>
      <c r="O76" s="547"/>
      <c r="P76" s="39"/>
      <c r="Q76" s="39"/>
      <c r="R76" s="39"/>
      <c r="S76" s="546"/>
    </row>
    <row r="77" spans="1:19" s="40" customFormat="1" ht="15.75" customHeight="1">
      <c r="A77" s="1152"/>
      <c r="B77" s="1153"/>
      <c r="C77" s="1097" t="s">
        <v>197</v>
      </c>
      <c r="D77" s="1129"/>
      <c r="E77" s="1129"/>
      <c r="F77" s="1129"/>
      <c r="G77" s="1129"/>
      <c r="H77" s="1098"/>
      <c r="I77" s="50" t="s">
        <v>335</v>
      </c>
      <c r="J77" s="537">
        <f aca="true" t="shared" si="18" ref="J77:S77">SUM(J73:J76)</f>
        <v>138</v>
      </c>
      <c r="K77" s="561">
        <f t="shared" si="18"/>
        <v>128</v>
      </c>
      <c r="L77" s="537">
        <f t="shared" si="18"/>
        <v>163</v>
      </c>
      <c r="M77" s="537">
        <f t="shared" si="18"/>
        <v>162</v>
      </c>
      <c r="N77" s="534">
        <f t="shared" si="18"/>
        <v>231</v>
      </c>
      <c r="O77" s="547">
        <f t="shared" si="18"/>
        <v>126</v>
      </c>
      <c r="P77" s="39">
        <f>SUM(P73:P76)</f>
        <v>29</v>
      </c>
      <c r="Q77" s="39">
        <f t="shared" si="18"/>
        <v>121</v>
      </c>
      <c r="R77" s="39">
        <f t="shared" si="18"/>
        <v>106</v>
      </c>
      <c r="S77" s="546">
        <f t="shared" si="18"/>
        <v>81</v>
      </c>
    </row>
    <row r="78" spans="1:19" s="40" customFormat="1" ht="15.75" customHeight="1">
      <c r="A78" s="1097" t="s">
        <v>441</v>
      </c>
      <c r="B78" s="1095"/>
      <c r="C78" s="1129"/>
      <c r="D78" s="1129"/>
      <c r="E78" s="1129"/>
      <c r="F78" s="1129"/>
      <c r="G78" s="1098"/>
      <c r="H78" s="1103" t="s">
        <v>366</v>
      </c>
      <c r="I78" s="1104"/>
      <c r="J78" s="537">
        <f>J72-J77</f>
        <v>0</v>
      </c>
      <c r="K78" s="561">
        <f>K72-K77</f>
        <v>0</v>
      </c>
      <c r="L78" s="537">
        <f>L72-L77</f>
        <v>0</v>
      </c>
      <c r="M78" s="537">
        <f>M72-M77</f>
        <v>0</v>
      </c>
      <c r="N78" s="534">
        <f>N72-N77</f>
        <v>0</v>
      </c>
      <c r="O78" s="552"/>
      <c r="P78" s="514"/>
      <c r="Q78" s="514"/>
      <c r="R78" s="514"/>
      <c r="S78" s="551"/>
    </row>
    <row r="79" spans="1:19" s="40" customFormat="1" ht="15.75" customHeight="1">
      <c r="A79" s="1154" t="s">
        <v>367</v>
      </c>
      <c r="B79" s="1155"/>
      <c r="C79" s="1155"/>
      <c r="D79" s="1155"/>
      <c r="E79" s="1155"/>
      <c r="F79" s="1155"/>
      <c r="G79" s="1155"/>
      <c r="H79" s="1155"/>
      <c r="I79" s="707" t="s">
        <v>368</v>
      </c>
      <c r="J79" s="537"/>
      <c r="K79" s="561"/>
      <c r="L79" s="537"/>
      <c r="M79" s="537"/>
      <c r="N79" s="534"/>
      <c r="O79" s="552"/>
      <c r="P79" s="514"/>
      <c r="Q79" s="514"/>
      <c r="R79" s="514"/>
      <c r="S79" s="551"/>
    </row>
    <row r="80" spans="1:19" ht="15.75" customHeight="1">
      <c r="A80" s="1154" t="s">
        <v>9</v>
      </c>
      <c r="B80" s="1155"/>
      <c r="C80" s="1155"/>
      <c r="D80" s="1155"/>
      <c r="E80" s="1155"/>
      <c r="F80" s="1155"/>
      <c r="G80" s="1155"/>
      <c r="H80" s="1155"/>
      <c r="I80" s="87" t="s">
        <v>369</v>
      </c>
      <c r="J80" s="537">
        <v>2939</v>
      </c>
      <c r="K80" s="563">
        <v>2898</v>
      </c>
      <c r="L80" s="538">
        <v>2856</v>
      </c>
      <c r="M80" s="538">
        <v>2733</v>
      </c>
      <c r="N80" s="639">
        <f aca="true" t="shared" si="19" ref="N80:S80">M80+N52-N67</f>
        <v>2622</v>
      </c>
      <c r="O80" s="727">
        <f t="shared" si="19"/>
        <v>2537</v>
      </c>
      <c r="P80" s="639">
        <f t="shared" si="19"/>
        <v>2453</v>
      </c>
      <c r="Q80" s="639">
        <f t="shared" si="19"/>
        <v>2342</v>
      </c>
      <c r="R80" s="639">
        <f t="shared" si="19"/>
        <v>2229</v>
      </c>
      <c r="S80" s="639">
        <f t="shared" si="19"/>
        <v>2118</v>
      </c>
    </row>
    <row r="81" ht="6" customHeight="1">
      <c r="C81" s="66"/>
    </row>
    <row r="82" spans="1:19" ht="15" customHeight="1">
      <c r="A82" s="68" t="s">
        <v>213</v>
      </c>
      <c r="C82" s="66"/>
      <c r="R82" s="1156" t="s">
        <v>71</v>
      </c>
      <c r="S82" s="1156"/>
    </row>
    <row r="83" spans="1:19" ht="3" customHeight="1" thickBot="1">
      <c r="A83" s="68"/>
      <c r="C83" s="66"/>
      <c r="R83" s="1157"/>
      <c r="S83" s="1157"/>
    </row>
    <row r="84" spans="1:19" s="28" customFormat="1" ht="12" customHeight="1">
      <c r="A84" s="69"/>
      <c r="B84" s="70"/>
      <c r="C84" s="71"/>
      <c r="D84" s="70"/>
      <c r="E84" s="70"/>
      <c r="F84" s="70"/>
      <c r="G84" s="72" t="s">
        <v>186</v>
      </c>
      <c r="H84" s="72"/>
      <c r="I84" s="73"/>
      <c r="J84" s="535" t="s">
        <v>517</v>
      </c>
      <c r="K84" s="557" t="s">
        <v>518</v>
      </c>
      <c r="L84" s="535" t="s">
        <v>519</v>
      </c>
      <c r="M84" s="535" t="s">
        <v>520</v>
      </c>
      <c r="N84" s="536" t="s">
        <v>521</v>
      </c>
      <c r="O84" s="646" t="s">
        <v>522</v>
      </c>
      <c r="P84" s="647" t="s">
        <v>472</v>
      </c>
      <c r="Q84" s="647" t="s">
        <v>473</v>
      </c>
      <c r="R84" s="647" t="s">
        <v>474</v>
      </c>
      <c r="S84" s="648" t="s">
        <v>475</v>
      </c>
    </row>
    <row r="85" spans="1:19" s="28" customFormat="1" ht="12" customHeight="1">
      <c r="A85" s="74"/>
      <c r="B85" s="75"/>
      <c r="C85" s="76"/>
      <c r="D85" s="75"/>
      <c r="E85" s="75"/>
      <c r="F85" s="75"/>
      <c r="G85" s="77"/>
      <c r="H85" s="77"/>
      <c r="I85" s="78"/>
      <c r="J85" s="79" t="s">
        <v>131</v>
      </c>
      <c r="K85" s="558" t="s">
        <v>132</v>
      </c>
      <c r="L85" s="79" t="s">
        <v>133</v>
      </c>
      <c r="M85" s="79" t="s">
        <v>134</v>
      </c>
      <c r="N85" s="80" t="s">
        <v>135</v>
      </c>
      <c r="O85" s="649" t="s">
        <v>136</v>
      </c>
      <c r="P85" s="650" t="s">
        <v>137</v>
      </c>
      <c r="Q85" s="650" t="s">
        <v>138</v>
      </c>
      <c r="R85" s="650" t="s">
        <v>139</v>
      </c>
      <c r="S85" s="651" t="s">
        <v>140</v>
      </c>
    </row>
    <row r="86" spans="1:19" s="28" customFormat="1" ht="12" customHeight="1">
      <c r="A86" s="81"/>
      <c r="B86" s="82"/>
      <c r="C86" s="82" t="s">
        <v>187</v>
      </c>
      <c r="D86" s="82"/>
      <c r="E86" s="82"/>
      <c r="F86" s="82"/>
      <c r="G86" s="82"/>
      <c r="H86" s="82"/>
      <c r="I86" s="83"/>
      <c r="J86" s="84" t="s">
        <v>142</v>
      </c>
      <c r="K86" s="559" t="s">
        <v>142</v>
      </c>
      <c r="L86" s="84" t="s">
        <v>142</v>
      </c>
      <c r="M86" s="84" t="s">
        <v>142</v>
      </c>
      <c r="N86" s="85" t="s">
        <v>143</v>
      </c>
      <c r="O86" s="652"/>
      <c r="P86" s="653"/>
      <c r="Q86" s="653"/>
      <c r="R86" s="653"/>
      <c r="S86" s="654"/>
    </row>
    <row r="87" spans="1:19" ht="15" customHeight="1">
      <c r="A87" s="1158" t="s">
        <v>208</v>
      </c>
      <c r="B87" s="1159"/>
      <c r="C87" s="1159"/>
      <c r="D87" s="1159"/>
      <c r="E87" s="1159"/>
      <c r="F87" s="86"/>
      <c r="G87" s="86"/>
      <c r="H87" s="86"/>
      <c r="I87" s="87"/>
      <c r="J87" s="538">
        <f>J89</f>
        <v>165</v>
      </c>
      <c r="K87" s="538">
        <v>156</v>
      </c>
      <c r="L87" s="538">
        <v>138</v>
      </c>
      <c r="M87" s="538">
        <v>118</v>
      </c>
      <c r="N87" s="639">
        <v>120</v>
      </c>
      <c r="O87" s="727">
        <f>O13</f>
        <v>65</v>
      </c>
      <c r="P87" s="538">
        <f>P13</f>
        <v>65</v>
      </c>
      <c r="Q87" s="538">
        <f>Q13</f>
        <v>65</v>
      </c>
      <c r="R87" s="538">
        <f>R13</f>
        <v>65</v>
      </c>
      <c r="S87" s="724">
        <f>S13</f>
        <v>65</v>
      </c>
    </row>
    <row r="88" spans="1:19" ht="15" customHeight="1">
      <c r="A88" s="62"/>
      <c r="B88" s="63"/>
      <c r="C88" s="88"/>
      <c r="D88" s="1160" t="s">
        <v>209</v>
      </c>
      <c r="E88" s="1161"/>
      <c r="F88" s="1161"/>
      <c r="G88" s="1161"/>
      <c r="H88" s="1161"/>
      <c r="I88" s="1162"/>
      <c r="J88" s="60"/>
      <c r="K88" s="60"/>
      <c r="L88" s="60"/>
      <c r="M88" s="60"/>
      <c r="N88" s="61"/>
      <c r="O88" s="640"/>
      <c r="P88" s="60"/>
      <c r="Q88" s="60"/>
      <c r="R88" s="60"/>
      <c r="S88" s="555"/>
    </row>
    <row r="89" spans="1:19" ht="15" customHeight="1">
      <c r="A89" s="62"/>
      <c r="B89" s="63"/>
      <c r="C89" s="89"/>
      <c r="D89" s="1163" t="s">
        <v>210</v>
      </c>
      <c r="E89" s="1164"/>
      <c r="F89" s="1164"/>
      <c r="G89" s="1164"/>
      <c r="H89" s="1164"/>
      <c r="I89" s="1165"/>
      <c r="J89" s="538">
        <f>J11</f>
        <v>165</v>
      </c>
      <c r="K89" s="538">
        <f aca="true" t="shared" si="20" ref="K89:S89">K87</f>
        <v>156</v>
      </c>
      <c r="L89" s="538">
        <f t="shared" si="20"/>
        <v>138</v>
      </c>
      <c r="M89" s="538">
        <f t="shared" si="20"/>
        <v>118</v>
      </c>
      <c r="N89" s="639">
        <f t="shared" si="20"/>
        <v>120</v>
      </c>
      <c r="O89" s="727">
        <f t="shared" si="20"/>
        <v>65</v>
      </c>
      <c r="P89" s="538">
        <f t="shared" si="20"/>
        <v>65</v>
      </c>
      <c r="Q89" s="538">
        <f t="shared" si="20"/>
        <v>65</v>
      </c>
      <c r="R89" s="538">
        <f t="shared" si="20"/>
        <v>65</v>
      </c>
      <c r="S89" s="724">
        <f t="shared" si="20"/>
        <v>65</v>
      </c>
    </row>
    <row r="90" spans="1:19" ht="15" customHeight="1">
      <c r="A90" s="1158" t="s">
        <v>211</v>
      </c>
      <c r="B90" s="1159"/>
      <c r="C90" s="1159"/>
      <c r="D90" s="1159"/>
      <c r="E90" s="1159"/>
      <c r="F90" s="86"/>
      <c r="G90" s="86"/>
      <c r="H90" s="86"/>
      <c r="I90" s="87"/>
      <c r="J90" s="60">
        <v>65</v>
      </c>
      <c r="K90" s="60">
        <v>70</v>
      </c>
      <c r="L90" s="60">
        <v>75</v>
      </c>
      <c r="M90" s="60">
        <v>84</v>
      </c>
      <c r="N90" s="61">
        <v>87</v>
      </c>
      <c r="O90" s="727">
        <f>O54</f>
        <v>162.5</v>
      </c>
      <c r="P90" s="538">
        <f>P54</f>
        <v>215</v>
      </c>
      <c r="Q90" s="538">
        <f>Q54</f>
        <v>150.5</v>
      </c>
      <c r="R90" s="538">
        <f>R54</f>
        <v>151.5</v>
      </c>
      <c r="S90" s="724">
        <f>S54</f>
        <v>150.5</v>
      </c>
    </row>
    <row r="91" spans="1:19" ht="15" customHeight="1">
      <c r="A91" s="62"/>
      <c r="B91" s="63"/>
      <c r="C91" s="88"/>
      <c r="D91" s="1160" t="s">
        <v>209</v>
      </c>
      <c r="E91" s="1161"/>
      <c r="F91" s="1161"/>
      <c r="G91" s="1161"/>
      <c r="H91" s="1161"/>
      <c r="I91" s="1162"/>
      <c r="J91" s="565"/>
      <c r="K91" s="565"/>
      <c r="L91" s="565"/>
      <c r="M91" s="565"/>
      <c r="N91" s="641"/>
      <c r="O91" s="642"/>
      <c r="P91" s="60"/>
      <c r="Q91" s="60"/>
      <c r="R91" s="60"/>
      <c r="S91" s="555"/>
    </row>
    <row r="92" spans="1:19" ht="15" customHeight="1">
      <c r="A92" s="64"/>
      <c r="B92" s="65"/>
      <c r="C92" s="91"/>
      <c r="D92" s="1160" t="s">
        <v>210</v>
      </c>
      <c r="E92" s="1161"/>
      <c r="F92" s="1161"/>
      <c r="G92" s="1161"/>
      <c r="H92" s="1161"/>
      <c r="I92" s="1162"/>
      <c r="J92" s="538">
        <v>65</v>
      </c>
      <c r="K92" s="538">
        <v>70</v>
      </c>
      <c r="L92" s="538">
        <v>75</v>
      </c>
      <c r="M92" s="538">
        <v>84</v>
      </c>
      <c r="N92" s="639">
        <v>87</v>
      </c>
      <c r="O92" s="727">
        <f>O90</f>
        <v>162.5</v>
      </c>
      <c r="P92" s="538">
        <f>P90</f>
        <v>215</v>
      </c>
      <c r="Q92" s="538">
        <f>Q90</f>
        <v>150.5</v>
      </c>
      <c r="R92" s="538">
        <f>R90</f>
        <v>151.5</v>
      </c>
      <c r="S92" s="724">
        <f>S90</f>
        <v>150.5</v>
      </c>
    </row>
    <row r="93" spans="1:19" ht="15" customHeight="1" thickBot="1">
      <c r="A93" s="1166" t="s">
        <v>370</v>
      </c>
      <c r="B93" s="1167"/>
      <c r="C93" s="1167"/>
      <c r="D93" s="1167"/>
      <c r="E93" s="1167"/>
      <c r="F93" s="1167"/>
      <c r="G93" s="1167"/>
      <c r="H93" s="1167"/>
      <c r="I93" s="1168"/>
      <c r="J93" s="60"/>
      <c r="K93" s="560"/>
      <c r="L93" s="60"/>
      <c r="M93" s="60"/>
      <c r="N93" s="61"/>
      <c r="O93" s="556"/>
      <c r="P93" s="553"/>
      <c r="Q93" s="553"/>
      <c r="R93" s="553"/>
      <c r="S93" s="554"/>
    </row>
  </sheetData>
  <sheetProtection/>
  <mergeCells count="103">
    <mergeCell ref="D88:I88"/>
    <mergeCell ref="D89:I89"/>
    <mergeCell ref="A90:E90"/>
    <mergeCell ref="D91:I91"/>
    <mergeCell ref="D92:I92"/>
    <mergeCell ref="A93:I93"/>
    <mergeCell ref="A78:G78"/>
    <mergeCell ref="H78:I78"/>
    <mergeCell ref="A79:H79"/>
    <mergeCell ref="A80:H80"/>
    <mergeCell ref="R82:S83"/>
    <mergeCell ref="A87:E87"/>
    <mergeCell ref="C71:H71"/>
    <mergeCell ref="A72:G72"/>
    <mergeCell ref="A73:B77"/>
    <mergeCell ref="D73:H73"/>
    <mergeCell ref="D74:H74"/>
    <mergeCell ref="D75:H75"/>
    <mergeCell ref="D76:H76"/>
    <mergeCell ref="C77:H77"/>
    <mergeCell ref="C62:H62"/>
    <mergeCell ref="C63:H63"/>
    <mergeCell ref="C64:G64"/>
    <mergeCell ref="B65:B71"/>
    <mergeCell ref="D65:H65"/>
    <mergeCell ref="D66:H66"/>
    <mergeCell ref="D67:H67"/>
    <mergeCell ref="D68:H68"/>
    <mergeCell ref="D69:H69"/>
    <mergeCell ref="D70:H70"/>
    <mergeCell ref="D56:H56"/>
    <mergeCell ref="D57:H57"/>
    <mergeCell ref="D58:H58"/>
    <mergeCell ref="D59:H59"/>
    <mergeCell ref="D60:H60"/>
    <mergeCell ref="D61:H61"/>
    <mergeCell ref="A48:H48"/>
    <mergeCell ref="A49:H49"/>
    <mergeCell ref="A50:H50"/>
    <mergeCell ref="A51:F51"/>
    <mergeCell ref="A52:A71"/>
    <mergeCell ref="B52:B64"/>
    <mergeCell ref="D52:H52"/>
    <mergeCell ref="E53:H53"/>
    <mergeCell ref="D54:H54"/>
    <mergeCell ref="D55:H55"/>
    <mergeCell ref="Q43:Q44"/>
    <mergeCell ref="R43:R44"/>
    <mergeCell ref="S43:S44"/>
    <mergeCell ref="A45:H45"/>
    <mergeCell ref="A46:G46"/>
    <mergeCell ref="A47:F47"/>
    <mergeCell ref="G47:I47"/>
    <mergeCell ref="K43:K44"/>
    <mergeCell ref="L43:L44"/>
    <mergeCell ref="M43:M44"/>
    <mergeCell ref="N43:N44"/>
    <mergeCell ref="O43:O44"/>
    <mergeCell ref="P43:P44"/>
    <mergeCell ref="F41:H41"/>
    <mergeCell ref="F42:H42"/>
    <mergeCell ref="A43:E44"/>
    <mergeCell ref="H43:H44"/>
    <mergeCell ref="I43:I44"/>
    <mergeCell ref="J43:J44"/>
    <mergeCell ref="A36:G36"/>
    <mergeCell ref="H36:I36"/>
    <mergeCell ref="A37:H37"/>
    <mergeCell ref="A38:H38"/>
    <mergeCell ref="F39:H39"/>
    <mergeCell ref="A40:H40"/>
    <mergeCell ref="E30:H30"/>
    <mergeCell ref="C31:H31"/>
    <mergeCell ref="B32:G32"/>
    <mergeCell ref="A33:H33"/>
    <mergeCell ref="A34:H34"/>
    <mergeCell ref="A35:G35"/>
    <mergeCell ref="A7:A32"/>
    <mergeCell ref="B7:B16"/>
    <mergeCell ref="D7:H7"/>
    <mergeCell ref="E8:H8"/>
    <mergeCell ref="F24:H24"/>
    <mergeCell ref="F25:H25"/>
    <mergeCell ref="F26:H26"/>
    <mergeCell ref="E27:H27"/>
    <mergeCell ref="D28:H28"/>
    <mergeCell ref="E29:H29"/>
    <mergeCell ref="E15:H15"/>
    <mergeCell ref="C16:H16"/>
    <mergeCell ref="B17:B31"/>
    <mergeCell ref="D17:H17"/>
    <mergeCell ref="E18:H18"/>
    <mergeCell ref="F19:H19"/>
    <mergeCell ref="F20:H20"/>
    <mergeCell ref="F21:H21"/>
    <mergeCell ref="E22:H22"/>
    <mergeCell ref="F23:H23"/>
    <mergeCell ref="E9:H9"/>
    <mergeCell ref="E10:H10"/>
    <mergeCell ref="D11:H11"/>
    <mergeCell ref="E12:H12"/>
    <mergeCell ref="F13:H13"/>
    <mergeCell ref="F14:H14"/>
  </mergeCells>
  <printOptions horizontalCentered="1"/>
  <pageMargins left="0.5905511811023623" right="0.5905511811023623" top="0.5905511811023623" bottom="0.5905511811023623" header="0.5118110236220472" footer="0.35433070866141736"/>
  <pageSetup horizontalDpi="600" verticalDpi="600" orientation="landscape" paperSize="9" scale="66" r:id="rId3"/>
  <headerFooter alignWithMargins="0">
    <oddHeader>&amp;R
</oddHeader>
  </headerFooter>
  <rowBreaks count="1" manualBreakCount="1">
    <brk id="51" max="255" man="1"/>
  </rowBreaks>
  <legacyDrawing r:id="rId2"/>
</worksheet>
</file>

<file path=xl/worksheets/sheet5.xml><?xml version="1.0" encoding="utf-8"?>
<worksheet xmlns="http://schemas.openxmlformats.org/spreadsheetml/2006/main" xmlns:r="http://schemas.openxmlformats.org/officeDocument/2006/relationships">
  <dimension ref="A1:Q70"/>
  <sheetViews>
    <sheetView view="pageBreakPreview" zoomScale="90" zoomScaleSheetLayoutView="90" zoomScalePageLayoutView="0" workbookViewId="0" topLeftCell="A2">
      <pane ySplit="4" topLeftCell="A6" activePane="bottomLeft" state="frozen"/>
      <selection pane="topLeft" activeCell="P56" sqref="P56:V56"/>
      <selection pane="bottomLeft" activeCell="G16" sqref="G16"/>
    </sheetView>
  </sheetViews>
  <sheetFormatPr defaultColWidth="8.796875" defaultRowHeight="15"/>
  <cols>
    <col min="1" max="1" width="3.59765625" style="96" customWidth="1"/>
    <col min="2" max="3" width="2.09765625" style="96" customWidth="1"/>
    <col min="4" max="4" width="20.59765625" style="96" customWidth="1"/>
    <col min="5" max="5" width="4" style="97" bestFit="1" customWidth="1"/>
    <col min="6" max="6" width="5.59765625" style="97" customWidth="1"/>
    <col min="7" max="16" width="11.09765625" style="96" customWidth="1"/>
    <col min="17" max="17" width="2.09765625" style="96" customWidth="1"/>
    <col min="18" max="16384" width="9" style="96" customWidth="1"/>
  </cols>
  <sheetData>
    <row r="1" spans="1:16" ht="18" customHeight="1">
      <c r="A1" s="95" t="s">
        <v>4</v>
      </c>
      <c r="B1" s="95"/>
      <c r="C1" s="95"/>
      <c r="D1" s="95"/>
      <c r="E1" s="95"/>
      <c r="F1" s="95"/>
      <c r="G1" s="95"/>
      <c r="H1" s="95"/>
      <c r="I1" s="95"/>
      <c r="J1" s="95"/>
      <c r="K1" s="95"/>
      <c r="L1" s="95"/>
      <c r="M1" s="95"/>
      <c r="N1" s="95"/>
      <c r="O1" s="1169" t="s">
        <v>25</v>
      </c>
      <c r="P1" s="1169"/>
    </row>
    <row r="2" spans="12:16" ht="3" customHeight="1" thickBot="1">
      <c r="L2" s="98"/>
      <c r="M2" s="98"/>
      <c r="N2" s="98"/>
      <c r="O2" s="98"/>
      <c r="P2" s="99"/>
    </row>
    <row r="3" spans="1:16" ht="12.75" customHeight="1">
      <c r="A3" s="100"/>
      <c r="B3" s="101"/>
      <c r="C3" s="101"/>
      <c r="D3" s="101"/>
      <c r="E3" s="102"/>
      <c r="F3" s="102"/>
      <c r="G3" s="26" t="s">
        <v>466</v>
      </c>
      <c r="H3" s="26" t="s">
        <v>467</v>
      </c>
      <c r="I3" s="26" t="s">
        <v>468</v>
      </c>
      <c r="J3" s="26" t="s">
        <v>469</v>
      </c>
      <c r="K3" s="27" t="s">
        <v>470</v>
      </c>
      <c r="L3" s="668" t="s">
        <v>471</v>
      </c>
      <c r="M3" s="540" t="s">
        <v>472</v>
      </c>
      <c r="N3" s="540" t="s">
        <v>473</v>
      </c>
      <c r="O3" s="540" t="s">
        <v>474</v>
      </c>
      <c r="P3" s="541" t="s">
        <v>475</v>
      </c>
    </row>
    <row r="4" spans="1:16" ht="12.75" customHeight="1">
      <c r="A4" s="103"/>
      <c r="B4" s="104"/>
      <c r="C4" s="104"/>
      <c r="D4" s="104"/>
      <c r="E4" s="105"/>
      <c r="F4" s="105"/>
      <c r="G4" s="106" t="s">
        <v>131</v>
      </c>
      <c r="H4" s="106" t="s">
        <v>132</v>
      </c>
      <c r="I4" s="106" t="s">
        <v>133</v>
      </c>
      <c r="J4" s="106" t="s">
        <v>134</v>
      </c>
      <c r="K4" s="107" t="s">
        <v>135</v>
      </c>
      <c r="L4" s="669" t="s">
        <v>136</v>
      </c>
      <c r="M4" s="106" t="s">
        <v>137</v>
      </c>
      <c r="N4" s="106" t="s">
        <v>138</v>
      </c>
      <c r="O4" s="106" t="s">
        <v>139</v>
      </c>
      <c r="P4" s="670" t="s">
        <v>140</v>
      </c>
    </row>
    <row r="5" spans="1:16" ht="12.75" customHeight="1">
      <c r="A5" s="108"/>
      <c r="B5" s="109"/>
      <c r="C5" s="109"/>
      <c r="D5" s="109"/>
      <c r="E5" s="110"/>
      <c r="F5" s="110"/>
      <c r="G5" s="111" t="s">
        <v>142</v>
      </c>
      <c r="H5" s="111" t="s">
        <v>142</v>
      </c>
      <c r="I5" s="111" t="s">
        <v>142</v>
      </c>
      <c r="J5" s="111" t="s">
        <v>142</v>
      </c>
      <c r="K5" s="112" t="s">
        <v>143</v>
      </c>
      <c r="L5" s="671"/>
      <c r="M5" s="37"/>
      <c r="N5" s="37"/>
      <c r="O5" s="37"/>
      <c r="P5" s="545"/>
    </row>
    <row r="6" spans="1:16" ht="15.75" customHeight="1">
      <c r="A6" s="113" t="s">
        <v>371</v>
      </c>
      <c r="B6" s="114"/>
      <c r="C6" s="114"/>
      <c r="D6" s="114"/>
      <c r="E6" s="115" t="s">
        <v>216</v>
      </c>
      <c r="F6" s="115" t="s">
        <v>220</v>
      </c>
      <c r="G6" s="522"/>
      <c r="H6" s="525"/>
      <c r="I6" s="522"/>
      <c r="J6" s="522"/>
      <c r="K6" s="523"/>
      <c r="L6" s="672"/>
      <c r="M6" s="522"/>
      <c r="N6" s="522"/>
      <c r="O6" s="524"/>
      <c r="P6" s="673"/>
    </row>
    <row r="7" spans="1:16" ht="15.75" customHeight="1" hidden="1">
      <c r="A7" s="113" t="s">
        <v>35</v>
      </c>
      <c r="B7" s="117"/>
      <c r="C7" s="117"/>
      <c r="D7" s="117"/>
      <c r="E7" s="115" t="s">
        <v>216</v>
      </c>
      <c r="F7" s="115"/>
      <c r="G7" s="116"/>
      <c r="H7" s="517"/>
      <c r="I7" s="116"/>
      <c r="J7" s="116"/>
      <c r="K7" s="518"/>
      <c r="L7" s="674"/>
      <c r="M7" s="116"/>
      <c r="N7" s="116"/>
      <c r="O7" s="667"/>
      <c r="P7" s="675"/>
    </row>
    <row r="8" spans="1:16" s="729" customFormat="1" ht="15.75" customHeight="1">
      <c r="A8" s="438" t="s">
        <v>262</v>
      </c>
      <c r="B8" s="728"/>
      <c r="C8" s="728"/>
      <c r="D8" s="728"/>
      <c r="E8" s="710" t="s">
        <v>216</v>
      </c>
      <c r="F8" s="710"/>
      <c r="G8" s="528">
        <v>49.2</v>
      </c>
      <c r="H8" s="529">
        <v>51.7</v>
      </c>
      <c r="I8" s="528">
        <v>52.7</v>
      </c>
      <c r="J8" s="528">
        <v>56.4</v>
      </c>
      <c r="K8" s="529">
        <f>'Ⅴ②（水道・延長）'!L86/'Ⅴ②（水道・延長）'!L87*100</f>
        <v>57.05705705705706</v>
      </c>
      <c r="L8" s="678">
        <f>'Ⅴ②（水道・延長）'!M86/'Ⅴ②（水道・延長）'!M87*100</f>
        <v>77.88187404967056</v>
      </c>
      <c r="M8" s="528">
        <f>'Ⅴ②（水道・延長）'!N86/'Ⅴ②（水道・延長）'!N87*100</f>
        <v>77.16262975778545</v>
      </c>
      <c r="N8" s="528">
        <f>'Ⅴ②（水道・延長）'!O86/'Ⅴ②（水道・延長）'!O87*100</f>
        <v>76.89655172413792</v>
      </c>
      <c r="O8" s="528">
        <f>'Ⅴ②（水道・延長）'!P86/'Ⅴ②（水道・延長）'!P87*100</f>
        <v>76.89655172413792</v>
      </c>
      <c r="P8" s="677">
        <f>'Ⅴ②（水道・延長）'!Q86/'Ⅴ②（水道・延長）'!Q87*100</f>
        <v>77.16262975778545</v>
      </c>
    </row>
    <row r="9" spans="1:16" s="729" customFormat="1" ht="15.75" customHeight="1">
      <c r="A9" s="714" t="s">
        <v>240</v>
      </c>
      <c r="B9" s="715"/>
      <c r="C9" s="715"/>
      <c r="D9" s="715"/>
      <c r="E9" s="55" t="s">
        <v>241</v>
      </c>
      <c r="F9" s="55"/>
      <c r="G9" s="39">
        <f>ROUNDDOWN(217032284/2525134,0)</f>
        <v>85</v>
      </c>
      <c r="H9" s="39">
        <f>ROUNDDOWN(216293766/2484538,0)</f>
        <v>87</v>
      </c>
      <c r="I9" s="39">
        <f>ROUNDDOWN(203668/2481.98,0)</f>
        <v>82</v>
      </c>
      <c r="J9" s="39">
        <f>ROUNDDOWN(185461/2549.98,1)</f>
        <v>72.7</v>
      </c>
      <c r="K9" s="714">
        <f>(Ⅲ①!N29+Ⅲ①!N27)/'Ⅴ②（水道・延長）'!L82*1000</f>
        <v>70.52992756385818</v>
      </c>
      <c r="L9" s="730">
        <f>(Ⅲ①!O29+Ⅲ①!O27)/'Ⅴ②（水道・延長）'!P82*1000</f>
        <v>71.15384615384615</v>
      </c>
      <c r="M9" s="39">
        <f>(Ⅲ①!P29+Ⅲ①!P27)/'Ⅴ②（水道・延長）'!Q82*1000</f>
        <v>73.46153846153847</v>
      </c>
      <c r="N9" s="39">
        <f>(Ⅲ①!Q29+Ⅲ①!Q27)/'Ⅴ②（水道・延長）'!O82*1000</f>
        <v>73.84615384615385</v>
      </c>
      <c r="O9" s="39">
        <f>(Ⅲ①!R29+Ⅲ①!R27)/'Ⅴ②（水道・延長）'!P82*1000</f>
        <v>73.84615384615385</v>
      </c>
      <c r="P9" s="546">
        <f>(Ⅲ①!S29+Ⅲ①!S27)/'Ⅴ②（水道・延長）'!Q82*1000</f>
        <v>73.46153846153847</v>
      </c>
    </row>
    <row r="10" spans="1:17" s="729" customFormat="1" ht="5.25" customHeight="1">
      <c r="A10" s="46"/>
      <c r="B10" s="46"/>
      <c r="C10" s="46"/>
      <c r="D10" s="46"/>
      <c r="E10" s="731"/>
      <c r="F10" s="731"/>
      <c r="G10" s="46"/>
      <c r="H10" s="46"/>
      <c r="I10" s="46"/>
      <c r="J10" s="46"/>
      <c r="K10" s="46"/>
      <c r="L10" s="732"/>
      <c r="M10" s="46"/>
      <c r="N10" s="46"/>
      <c r="O10" s="46"/>
      <c r="P10" s="733"/>
      <c r="Q10" s="46"/>
    </row>
    <row r="11" spans="1:16" s="729" customFormat="1" ht="15.75" customHeight="1">
      <c r="A11" s="438" t="s">
        <v>5</v>
      </c>
      <c r="B11" s="728"/>
      <c r="C11" s="728"/>
      <c r="D11" s="728"/>
      <c r="E11" s="710" t="s">
        <v>263</v>
      </c>
      <c r="F11" s="710"/>
      <c r="G11" s="526">
        <v>101.4</v>
      </c>
      <c r="H11" s="527">
        <v>100</v>
      </c>
      <c r="I11" s="526">
        <v>101.3</v>
      </c>
      <c r="J11" s="526">
        <v>100.7</v>
      </c>
      <c r="K11" s="734">
        <f>Ⅲ①!N16/Ⅲ①!N31*100</f>
        <v>100.70503361206755</v>
      </c>
      <c r="L11" s="735">
        <f>Ⅲ①!O16/Ⅲ①!O31*100</f>
        <v>101.79876553780053</v>
      </c>
      <c r="M11" s="528">
        <f>Ⅲ①!P16/Ⅲ①!P31*100</f>
        <v>101.36054421768708</v>
      </c>
      <c r="N11" s="528">
        <f>Ⅲ①!Q16/Ⅲ①!Q31*100</f>
        <v>101.01694915254238</v>
      </c>
      <c r="O11" s="528">
        <f>Ⅲ①!R16/Ⅲ①!R31*100</f>
        <v>101.01694915254238</v>
      </c>
      <c r="P11" s="736">
        <f>Ⅲ①!S16/Ⅲ①!S31*100</f>
        <v>101.36054421768708</v>
      </c>
    </row>
    <row r="12" spans="1:16" s="729" customFormat="1" ht="15.75" customHeight="1">
      <c r="A12" s="714" t="s">
        <v>6</v>
      </c>
      <c r="B12" s="715"/>
      <c r="C12" s="715"/>
      <c r="D12" s="715"/>
      <c r="E12" s="55" t="s">
        <v>263</v>
      </c>
      <c r="F12" s="55"/>
      <c r="G12" s="528">
        <v>101.4</v>
      </c>
      <c r="H12" s="529">
        <v>100</v>
      </c>
      <c r="I12" s="528">
        <v>103.3</v>
      </c>
      <c r="J12" s="528">
        <v>100.7</v>
      </c>
      <c r="K12" s="530">
        <f aca="true" t="shared" si="0" ref="K12:P12">K11</f>
        <v>100.70503361206755</v>
      </c>
      <c r="L12" s="676">
        <f t="shared" si="0"/>
        <v>101.79876553780053</v>
      </c>
      <c r="M12" s="528">
        <f t="shared" si="0"/>
        <v>101.36054421768708</v>
      </c>
      <c r="N12" s="528">
        <f t="shared" si="0"/>
        <v>101.01694915254238</v>
      </c>
      <c r="O12" s="528">
        <f t="shared" si="0"/>
        <v>101.01694915254238</v>
      </c>
      <c r="P12" s="737">
        <f t="shared" si="0"/>
        <v>101.36054421768708</v>
      </c>
    </row>
    <row r="13" spans="1:16" s="729" customFormat="1" ht="15.75" customHeight="1">
      <c r="A13" s="714" t="s">
        <v>7</v>
      </c>
      <c r="B13" s="715"/>
      <c r="C13" s="715"/>
      <c r="D13" s="715"/>
      <c r="E13" s="55" t="s">
        <v>263</v>
      </c>
      <c r="F13" s="55"/>
      <c r="G13" s="528">
        <v>78.3</v>
      </c>
      <c r="H13" s="529">
        <v>83.4</v>
      </c>
      <c r="I13" s="528">
        <v>80.8</v>
      </c>
      <c r="J13" s="528">
        <v>79.8</v>
      </c>
      <c r="K13" s="530">
        <f>(Ⅲ①!N7-Ⅲ①!N9)/Ⅲ①!N17*100</f>
        <v>76.83766377970241</v>
      </c>
      <c r="L13" s="676">
        <f>(Ⅲ①!O7-Ⅲ①!O9)/Ⅲ①!O17*100</f>
        <v>102.57467492002826</v>
      </c>
      <c r="M13" s="528">
        <f>(Ⅲ①!P7-Ⅲ①!P9)/Ⅲ①!P17*100</f>
        <v>100.89686098654708</v>
      </c>
      <c r="N13" s="528">
        <f>(Ⅲ①!Q7-Ⅲ①!Q9)/Ⅲ①!Q17*100</f>
        <v>99.5575221238938</v>
      </c>
      <c r="O13" s="528">
        <f>(Ⅲ①!R7-Ⅲ①!R9)/Ⅲ①!R17*100</f>
        <v>98.2532751091703</v>
      </c>
      <c r="P13" s="737">
        <f>(Ⅲ①!S7-Ⅲ①!S9)/Ⅲ①!S17*100</f>
        <v>96.98275862068965</v>
      </c>
    </row>
    <row r="14" spans="1:16" s="729" customFormat="1" ht="15.75" customHeight="1">
      <c r="A14" s="714" t="s">
        <v>372</v>
      </c>
      <c r="B14" s="715"/>
      <c r="C14" s="715"/>
      <c r="D14" s="715"/>
      <c r="E14" s="55" t="s">
        <v>263</v>
      </c>
      <c r="F14" s="55" t="s">
        <v>220</v>
      </c>
      <c r="G14" s="528"/>
      <c r="H14" s="529"/>
      <c r="I14" s="528"/>
      <c r="J14" s="528"/>
      <c r="K14" s="530"/>
      <c r="L14" s="676"/>
      <c r="M14" s="528"/>
      <c r="N14" s="528"/>
      <c r="O14" s="531"/>
      <c r="P14" s="677"/>
    </row>
    <row r="15" spans="1:16" s="729" customFormat="1" ht="15.75" customHeight="1">
      <c r="A15" s="439" t="s">
        <v>8</v>
      </c>
      <c r="B15" s="48"/>
      <c r="C15" s="48"/>
      <c r="D15" s="48"/>
      <c r="E15" s="711" t="s">
        <v>263</v>
      </c>
      <c r="F15" s="711" t="s">
        <v>220</v>
      </c>
      <c r="G15" s="738"/>
      <c r="H15" s="739"/>
      <c r="I15" s="738"/>
      <c r="J15" s="738"/>
      <c r="K15" s="532"/>
      <c r="L15" s="678"/>
      <c r="M15" s="528"/>
      <c r="N15" s="528"/>
      <c r="O15" s="528"/>
      <c r="P15" s="677"/>
    </row>
    <row r="16" spans="1:16" s="729" customFormat="1" ht="17.25" customHeight="1">
      <c r="A16" s="1170" t="s">
        <v>217</v>
      </c>
      <c r="B16" s="1172" t="s">
        <v>218</v>
      </c>
      <c r="C16" s="1172"/>
      <c r="D16" s="1172"/>
      <c r="E16" s="731" t="s">
        <v>216</v>
      </c>
      <c r="F16" s="731"/>
      <c r="G16" s="740">
        <v>47.8</v>
      </c>
      <c r="H16" s="741">
        <v>45.1</v>
      </c>
      <c r="I16" s="740">
        <v>45.4</v>
      </c>
      <c r="J16" s="740">
        <v>40.8</v>
      </c>
      <c r="K16" s="529">
        <f>Ⅲ①!N13/Ⅲ①!N16*100</f>
        <v>41.02898078801693</v>
      </c>
      <c r="L16" s="678">
        <f>Ⅲ①!O13/Ⅲ①!O16*100</f>
        <v>21.91714836223507</v>
      </c>
      <c r="M16" s="528">
        <f>Ⅲ①!P13/Ⅲ①!P16*100</f>
        <v>21.812080536912752</v>
      </c>
      <c r="N16" s="528">
        <f>Ⅲ①!Q13/Ⅲ①!Q16*100</f>
        <v>21.812080536912752</v>
      </c>
      <c r="O16" s="528">
        <f>Ⅲ①!R13/Ⅲ①!R16*100</f>
        <v>21.812080536912752</v>
      </c>
      <c r="P16" s="677">
        <f>Ⅲ①!S13/Ⅲ①!S16*100</f>
        <v>21.812080536912752</v>
      </c>
    </row>
    <row r="17" spans="1:16" s="729" customFormat="1" ht="15" customHeight="1">
      <c r="A17" s="1171"/>
      <c r="B17" s="46"/>
      <c r="C17" s="714"/>
      <c r="D17" s="442" t="s">
        <v>28</v>
      </c>
      <c r="E17" s="55" t="s">
        <v>216</v>
      </c>
      <c r="F17" s="55"/>
      <c r="G17" s="528"/>
      <c r="H17" s="529"/>
      <c r="I17" s="528"/>
      <c r="J17" s="528"/>
      <c r="K17" s="530"/>
      <c r="L17" s="678"/>
      <c r="M17" s="528"/>
      <c r="N17" s="528"/>
      <c r="O17" s="528"/>
      <c r="P17" s="677"/>
    </row>
    <row r="18" spans="1:16" s="729" customFormat="1" ht="15" customHeight="1">
      <c r="A18" s="1171"/>
      <c r="B18" s="46"/>
      <c r="C18" s="714"/>
      <c r="D18" s="442" t="s">
        <v>29</v>
      </c>
      <c r="E18" s="55" t="s">
        <v>216</v>
      </c>
      <c r="F18" s="55"/>
      <c r="G18" s="528">
        <v>47.8</v>
      </c>
      <c r="H18" s="529">
        <v>45.1</v>
      </c>
      <c r="I18" s="528">
        <v>45.4</v>
      </c>
      <c r="J18" s="528">
        <v>40.8</v>
      </c>
      <c r="K18" s="529">
        <f aca="true" t="shared" si="1" ref="K18:P18">K16</f>
        <v>41.02898078801693</v>
      </c>
      <c r="L18" s="678">
        <f>L16</f>
        <v>21.91714836223507</v>
      </c>
      <c r="M18" s="528">
        <f t="shared" si="1"/>
        <v>21.812080536912752</v>
      </c>
      <c r="N18" s="528">
        <f t="shared" si="1"/>
        <v>21.812080536912752</v>
      </c>
      <c r="O18" s="528">
        <f t="shared" si="1"/>
        <v>21.812080536912752</v>
      </c>
      <c r="P18" s="677">
        <f t="shared" si="1"/>
        <v>21.812080536912752</v>
      </c>
    </row>
    <row r="19" spans="1:16" s="729" customFormat="1" ht="15" customHeight="1">
      <c r="A19" s="1171"/>
      <c r="B19" s="1173" t="s">
        <v>219</v>
      </c>
      <c r="C19" s="1174"/>
      <c r="D19" s="1174"/>
      <c r="E19" s="710" t="s">
        <v>216</v>
      </c>
      <c r="F19" s="710"/>
      <c r="G19" s="526">
        <v>29.7</v>
      </c>
      <c r="H19" s="527">
        <v>53</v>
      </c>
      <c r="I19" s="526">
        <v>12.8</v>
      </c>
      <c r="J19" s="526">
        <v>50.9</v>
      </c>
      <c r="K19" s="529">
        <f>Ⅲ①!N54/Ⅲ①!N62*100</f>
        <v>49.714285714285715</v>
      </c>
      <c r="L19" s="678">
        <f>Ⅲ①!O54/Ⅲ①!O62*100</f>
        <v>36.823022886924996</v>
      </c>
      <c r="M19" s="528">
        <f>Ⅲ①!P54/Ⅲ①!P62*100</f>
        <v>43</v>
      </c>
      <c r="N19" s="528">
        <f>Ⅲ①!Q54/Ⅲ①!Q62*100</f>
        <v>53.65418894830659</v>
      </c>
      <c r="O19" s="528">
        <f>Ⅲ①!R54/Ⅲ①!R62*100</f>
        <v>53.818827708703374</v>
      </c>
      <c r="P19" s="677">
        <f>Ⅲ①!S54/Ⅲ①!S62*100</f>
        <v>53.65418894830659</v>
      </c>
    </row>
    <row r="20" spans="1:16" s="729" customFormat="1" ht="15" customHeight="1">
      <c r="A20" s="1171"/>
      <c r="B20" s="45"/>
      <c r="C20" s="714"/>
      <c r="D20" s="442" t="s">
        <v>28</v>
      </c>
      <c r="E20" s="55" t="s">
        <v>216</v>
      </c>
      <c r="F20" s="55"/>
      <c r="G20" s="528"/>
      <c r="H20" s="529"/>
      <c r="I20" s="528"/>
      <c r="J20" s="528"/>
      <c r="K20" s="530"/>
      <c r="L20" s="678"/>
      <c r="M20" s="528"/>
      <c r="N20" s="528"/>
      <c r="O20" s="528"/>
      <c r="P20" s="677"/>
    </row>
    <row r="21" spans="1:16" s="729" customFormat="1" ht="15" customHeight="1" thickBot="1">
      <c r="A21" s="1171"/>
      <c r="B21" s="45"/>
      <c r="C21" s="438"/>
      <c r="D21" s="443" t="s">
        <v>29</v>
      </c>
      <c r="E21" s="710" t="s">
        <v>216</v>
      </c>
      <c r="F21" s="710"/>
      <c r="G21" s="526">
        <v>29.7</v>
      </c>
      <c r="H21" s="527">
        <v>53</v>
      </c>
      <c r="I21" s="526">
        <v>12.8</v>
      </c>
      <c r="J21" s="526">
        <v>50.9</v>
      </c>
      <c r="K21" s="734">
        <f aca="true" t="shared" si="2" ref="K21:P21">K19</f>
        <v>49.714285714285715</v>
      </c>
      <c r="L21" s="742">
        <f t="shared" si="2"/>
        <v>36.823022886924996</v>
      </c>
      <c r="M21" s="743">
        <f t="shared" si="2"/>
        <v>43</v>
      </c>
      <c r="N21" s="743">
        <f t="shared" si="2"/>
        <v>53.65418894830659</v>
      </c>
      <c r="O21" s="743">
        <f t="shared" si="2"/>
        <v>53.818827708703374</v>
      </c>
      <c r="P21" s="744">
        <f t="shared" si="2"/>
        <v>53.65418894830659</v>
      </c>
    </row>
    <row r="22" spans="1:16" s="729" customFormat="1" ht="4.5" customHeight="1">
      <c r="A22" s="728"/>
      <c r="B22" s="728"/>
      <c r="C22" s="728"/>
      <c r="D22" s="728"/>
      <c r="E22" s="710"/>
      <c r="F22" s="710"/>
      <c r="G22" s="728"/>
      <c r="H22" s="728"/>
      <c r="I22" s="728"/>
      <c r="J22" s="728"/>
      <c r="K22" s="728"/>
      <c r="L22" s="46"/>
      <c r="M22" s="46"/>
      <c r="N22" s="46"/>
      <c r="O22" s="46"/>
      <c r="P22" s="46"/>
    </row>
    <row r="23" spans="1:10" s="120" customFormat="1" ht="14.25" customHeight="1">
      <c r="A23" s="118" t="s">
        <v>24</v>
      </c>
      <c r="B23" s="118"/>
      <c r="C23" s="118"/>
      <c r="D23" s="119"/>
      <c r="E23" s="119"/>
      <c r="J23" s="643"/>
    </row>
    <row r="24" spans="1:6" s="120" customFormat="1" ht="13.5" customHeight="1">
      <c r="A24" s="121" t="s">
        <v>373</v>
      </c>
      <c r="B24" s="118"/>
      <c r="C24" s="118"/>
      <c r="D24" s="118"/>
      <c r="E24" s="119"/>
      <c r="F24" s="122"/>
    </row>
    <row r="25" spans="1:14" s="120" customFormat="1" ht="13.5" customHeight="1">
      <c r="A25" s="118" t="s">
        <v>224</v>
      </c>
      <c r="B25" s="118"/>
      <c r="C25" s="118"/>
      <c r="D25" s="118"/>
      <c r="E25" s="119"/>
      <c r="F25" s="122"/>
      <c r="N25" s="132"/>
    </row>
    <row r="26" spans="1:6" s="120" customFormat="1" ht="13.5" customHeight="1">
      <c r="A26" s="118" t="s">
        <v>225</v>
      </c>
      <c r="B26" s="118"/>
      <c r="C26" s="118"/>
      <c r="D26" s="118"/>
      <c r="E26" s="119"/>
      <c r="F26" s="122"/>
    </row>
    <row r="27" spans="1:6" s="120" customFormat="1" ht="13.5" customHeight="1" hidden="1">
      <c r="A27" s="118" t="s">
        <v>226</v>
      </c>
      <c r="B27" s="118"/>
      <c r="C27" s="118"/>
      <c r="D27" s="118"/>
      <c r="E27" s="119"/>
      <c r="F27" s="122"/>
    </row>
    <row r="28" spans="1:6" s="120" customFormat="1" ht="13.5" customHeight="1" hidden="1">
      <c r="A28" s="118" t="s">
        <v>227</v>
      </c>
      <c r="B28" s="118"/>
      <c r="C28" s="118"/>
      <c r="D28" s="118"/>
      <c r="E28" s="119"/>
      <c r="F28" s="122"/>
    </row>
    <row r="29" spans="1:6" s="120" customFormat="1" ht="13.5" customHeight="1" hidden="1">
      <c r="A29" s="118" t="s">
        <v>0</v>
      </c>
      <c r="B29" s="118"/>
      <c r="C29" s="118"/>
      <c r="D29" s="118"/>
      <c r="E29" s="119"/>
      <c r="F29" s="122"/>
    </row>
    <row r="30" spans="1:6" s="120" customFormat="1" ht="13.5" customHeight="1">
      <c r="A30" s="121" t="s">
        <v>59</v>
      </c>
      <c r="B30" s="118"/>
      <c r="C30" s="118"/>
      <c r="D30" s="118"/>
      <c r="E30" s="119"/>
      <c r="F30" s="122"/>
    </row>
    <row r="31" spans="1:6" s="120" customFormat="1" ht="13.5" customHeight="1">
      <c r="A31" s="121" t="s">
        <v>60</v>
      </c>
      <c r="B31" s="118"/>
      <c r="C31" s="118"/>
      <c r="D31" s="118"/>
      <c r="E31" s="662"/>
      <c r="F31" s="663"/>
    </row>
    <row r="32" spans="1:6" s="120" customFormat="1" ht="13.5" customHeight="1">
      <c r="A32" s="121" t="s">
        <v>264</v>
      </c>
      <c r="B32" s="118"/>
      <c r="C32" s="118"/>
      <c r="D32" s="118"/>
      <c r="E32" s="119"/>
      <c r="F32" s="122"/>
    </row>
    <row r="33" spans="1:6" s="120" customFormat="1" ht="13.5" customHeight="1">
      <c r="A33" s="121" t="s">
        <v>61</v>
      </c>
      <c r="B33" s="118"/>
      <c r="C33" s="118"/>
      <c r="D33" s="118"/>
      <c r="E33" s="119"/>
      <c r="F33" s="122"/>
    </row>
    <row r="34" spans="1:6" s="120" customFormat="1" ht="13.5" customHeight="1">
      <c r="A34" s="121" t="s">
        <v>62</v>
      </c>
      <c r="B34" s="118"/>
      <c r="C34" s="118"/>
      <c r="D34" s="118"/>
      <c r="E34" s="119"/>
      <c r="F34" s="122"/>
    </row>
    <row r="35" spans="1:6" s="120" customFormat="1" ht="13.5" customHeight="1">
      <c r="A35" s="121" t="s">
        <v>374</v>
      </c>
      <c r="B35" s="118"/>
      <c r="C35" s="118"/>
      <c r="D35" s="118"/>
      <c r="E35" s="119"/>
      <c r="F35" s="122"/>
    </row>
    <row r="36" spans="1:16" s="120" customFormat="1" ht="16.5" customHeight="1">
      <c r="A36" s="123" t="s">
        <v>237</v>
      </c>
      <c r="B36" s="123"/>
      <c r="C36" s="123"/>
      <c r="D36" s="123"/>
      <c r="E36" s="124"/>
      <c r="F36" s="125"/>
      <c r="G36" s="126"/>
      <c r="H36" s="126"/>
      <c r="I36" s="126"/>
      <c r="J36" s="126"/>
      <c r="K36" s="126"/>
      <c r="L36" s="126"/>
      <c r="M36" s="126"/>
      <c r="N36" s="126"/>
      <c r="O36" s="126"/>
      <c r="P36" s="126"/>
    </row>
    <row r="37" spans="1:6" s="120" customFormat="1" ht="13.5" customHeight="1">
      <c r="A37" s="121" t="s">
        <v>1</v>
      </c>
      <c r="B37" s="118"/>
      <c r="C37" s="118"/>
      <c r="D37" s="118"/>
      <c r="E37" s="119"/>
      <c r="F37" s="122"/>
    </row>
    <row r="38" spans="1:6" s="120" customFormat="1" ht="13.5" customHeight="1">
      <c r="A38" s="118" t="s">
        <v>2</v>
      </c>
      <c r="B38" s="118"/>
      <c r="C38" s="118"/>
      <c r="D38" s="118"/>
      <c r="E38" s="119"/>
      <c r="F38" s="122"/>
    </row>
    <row r="39" spans="1:6" s="120" customFormat="1" ht="13.5" customHeight="1">
      <c r="A39" s="118" t="s">
        <v>77</v>
      </c>
      <c r="B39" s="118"/>
      <c r="C39" s="118"/>
      <c r="D39" s="118"/>
      <c r="E39" s="119"/>
      <c r="F39" s="122"/>
    </row>
    <row r="40" spans="1:6" s="120" customFormat="1" ht="13.5" customHeight="1">
      <c r="A40" s="118" t="s">
        <v>84</v>
      </c>
      <c r="B40" s="118"/>
      <c r="C40" s="118"/>
      <c r="D40" s="118"/>
      <c r="E40" s="119"/>
      <c r="F40" s="122"/>
    </row>
    <row r="41" spans="1:6" s="120" customFormat="1" ht="13.5" customHeight="1">
      <c r="A41" s="118" t="s">
        <v>44</v>
      </c>
      <c r="B41" s="118"/>
      <c r="C41" s="118"/>
      <c r="D41" s="118"/>
      <c r="E41" s="119"/>
      <c r="F41" s="122"/>
    </row>
    <row r="42" spans="1:6" s="120" customFormat="1" ht="13.5" customHeight="1">
      <c r="A42" s="118" t="s">
        <v>81</v>
      </c>
      <c r="B42" s="118"/>
      <c r="C42" s="118"/>
      <c r="D42" s="118"/>
      <c r="E42" s="119"/>
      <c r="F42" s="122"/>
    </row>
    <row r="43" spans="1:6" s="120" customFormat="1" ht="13.5" customHeight="1">
      <c r="A43" s="118" t="s">
        <v>82</v>
      </c>
      <c r="B43" s="118"/>
      <c r="C43" s="118"/>
      <c r="D43" s="118"/>
      <c r="E43" s="119"/>
      <c r="F43" s="122"/>
    </row>
    <row r="44" spans="1:6" s="120" customFormat="1" ht="13.5" customHeight="1">
      <c r="A44" s="121" t="s">
        <v>3</v>
      </c>
      <c r="B44" s="118"/>
      <c r="C44" s="118"/>
      <c r="D44" s="118"/>
      <c r="E44" s="119"/>
      <c r="F44" s="122"/>
    </row>
    <row r="45" spans="1:6" s="120" customFormat="1" ht="13.5" customHeight="1">
      <c r="A45" s="121" t="s">
        <v>265</v>
      </c>
      <c r="B45" s="118"/>
      <c r="C45" s="118"/>
      <c r="D45" s="118"/>
      <c r="E45" s="119"/>
      <c r="F45" s="122"/>
    </row>
    <row r="46" spans="1:6" s="120" customFormat="1" ht="13.5" customHeight="1">
      <c r="A46" s="121"/>
      <c r="B46" s="118"/>
      <c r="C46" s="118" t="s">
        <v>245</v>
      </c>
      <c r="D46" s="118"/>
      <c r="E46" s="119"/>
      <c r="F46" s="122"/>
    </row>
    <row r="47" spans="1:6" s="120" customFormat="1" ht="13.5" customHeight="1">
      <c r="A47" s="121"/>
      <c r="B47" s="118"/>
      <c r="C47" s="118" t="s">
        <v>246</v>
      </c>
      <c r="D47" s="118"/>
      <c r="E47" s="119"/>
      <c r="F47" s="122"/>
    </row>
    <row r="48" spans="1:16" s="120" customFormat="1" ht="13.5" customHeight="1">
      <c r="A48" s="127" t="s">
        <v>266</v>
      </c>
      <c r="B48" s="127"/>
      <c r="C48" s="127"/>
      <c r="D48" s="127"/>
      <c r="E48" s="128"/>
      <c r="F48" s="129"/>
      <c r="G48" s="130"/>
      <c r="H48" s="130"/>
      <c r="I48" s="130"/>
      <c r="J48" s="130"/>
      <c r="K48" s="130"/>
      <c r="L48" s="130"/>
      <c r="M48" s="130"/>
      <c r="N48" s="130"/>
      <c r="O48" s="130"/>
      <c r="P48" s="130"/>
    </row>
    <row r="49" spans="1:16" s="120" customFormat="1" ht="13.5" customHeight="1">
      <c r="A49" s="127" t="s">
        <v>253</v>
      </c>
      <c r="B49" s="127"/>
      <c r="C49" s="127"/>
      <c r="D49" s="127"/>
      <c r="E49" s="128"/>
      <c r="F49" s="129"/>
      <c r="G49" s="130"/>
      <c r="H49" s="130"/>
      <c r="I49" s="130"/>
      <c r="J49" s="130"/>
      <c r="K49" s="130"/>
      <c r="L49" s="130"/>
      <c r="M49" s="130"/>
      <c r="N49" s="130"/>
      <c r="O49" s="130"/>
      <c r="P49" s="130"/>
    </row>
    <row r="50" spans="1:4" ht="13.5" customHeight="1">
      <c r="A50" s="131"/>
      <c r="B50" s="132"/>
      <c r="C50" s="132"/>
      <c r="D50" s="132"/>
    </row>
    <row r="51" s="7" customFormat="1" ht="18" customHeight="1">
      <c r="A51" s="95" t="s">
        <v>16</v>
      </c>
    </row>
    <row r="52" spans="8:16" s="7" customFormat="1" ht="6" customHeight="1">
      <c r="H52" s="96"/>
      <c r="I52" s="96"/>
      <c r="J52" s="96"/>
      <c r="K52" s="96"/>
      <c r="L52" s="96"/>
      <c r="M52" s="96"/>
      <c r="N52" s="96"/>
      <c r="O52" s="96"/>
      <c r="P52" s="96"/>
    </row>
    <row r="53" spans="1:16" s="7" customFormat="1" ht="19.5" customHeight="1">
      <c r="A53" s="1175" t="s">
        <v>17</v>
      </c>
      <c r="B53" s="1175"/>
      <c r="C53" s="1175"/>
      <c r="D53" s="1175"/>
      <c r="E53" s="1175"/>
      <c r="F53" s="1175"/>
      <c r="G53" s="1176" t="s">
        <v>20</v>
      </c>
      <c r="H53" s="1177"/>
      <c r="I53" s="1177"/>
      <c r="J53" s="1177"/>
      <c r="K53" s="1177"/>
      <c r="L53" s="1177"/>
      <c r="M53" s="1177"/>
      <c r="N53" s="1177"/>
      <c r="O53" s="1177"/>
      <c r="P53" s="1178"/>
    </row>
    <row r="54" spans="1:16" s="681" customFormat="1" ht="51" customHeight="1">
      <c r="A54" s="1187" t="s">
        <v>18</v>
      </c>
      <c r="B54" s="1187"/>
      <c r="C54" s="1187"/>
      <c r="D54" s="1187"/>
      <c r="E54" s="1187"/>
      <c r="F54" s="1187"/>
      <c r="G54" s="1182" t="s">
        <v>545</v>
      </c>
      <c r="H54" s="1183"/>
      <c r="I54" s="1183"/>
      <c r="J54" s="1183"/>
      <c r="K54" s="1183"/>
      <c r="L54" s="1183"/>
      <c r="M54" s="1183"/>
      <c r="N54" s="1183"/>
      <c r="O54" s="1183"/>
      <c r="P54" s="1184"/>
    </row>
    <row r="55" spans="1:16" s="7" customFormat="1" ht="51" customHeight="1">
      <c r="A55" s="1188" t="s">
        <v>19</v>
      </c>
      <c r="B55" s="1188"/>
      <c r="C55" s="1188"/>
      <c r="D55" s="1188"/>
      <c r="E55" s="1188"/>
      <c r="F55" s="1188"/>
      <c r="G55" s="1179" t="s">
        <v>546</v>
      </c>
      <c r="H55" s="1180"/>
      <c r="I55" s="1180"/>
      <c r="J55" s="1180"/>
      <c r="K55" s="1180"/>
      <c r="L55" s="1180"/>
      <c r="M55" s="1180"/>
      <c r="N55" s="1180"/>
      <c r="O55" s="1180"/>
      <c r="P55" s="1181"/>
    </row>
    <row r="56" spans="1:16" s="7" customFormat="1" ht="51" customHeight="1">
      <c r="A56" s="1188" t="s">
        <v>21</v>
      </c>
      <c r="B56" s="1188"/>
      <c r="C56" s="1188"/>
      <c r="D56" s="1188"/>
      <c r="E56" s="1188"/>
      <c r="F56" s="1188"/>
      <c r="G56" s="1179" t="s">
        <v>506</v>
      </c>
      <c r="H56" s="1180"/>
      <c r="I56" s="1180"/>
      <c r="J56" s="1180"/>
      <c r="K56" s="1180"/>
      <c r="L56" s="1180"/>
      <c r="M56" s="1180"/>
      <c r="N56" s="1180"/>
      <c r="O56" s="1180"/>
      <c r="P56" s="1181"/>
    </row>
    <row r="57" spans="1:16" s="7" customFormat="1" ht="51" customHeight="1">
      <c r="A57" s="1188" t="s">
        <v>22</v>
      </c>
      <c r="B57" s="1188"/>
      <c r="C57" s="1188"/>
      <c r="D57" s="1188"/>
      <c r="E57" s="1188"/>
      <c r="F57" s="1188"/>
      <c r="G57" s="1179" t="s">
        <v>507</v>
      </c>
      <c r="H57" s="1185"/>
      <c r="I57" s="1185"/>
      <c r="J57" s="1185"/>
      <c r="K57" s="1185"/>
      <c r="L57" s="1185"/>
      <c r="M57" s="1185"/>
      <c r="N57" s="1185"/>
      <c r="O57" s="1185"/>
      <c r="P57" s="1186"/>
    </row>
    <row r="58" spans="2:14" s="7" customFormat="1" ht="4.5" customHeight="1">
      <c r="B58" s="8"/>
      <c r="C58" s="8"/>
      <c r="D58" s="8"/>
      <c r="E58" s="8"/>
      <c r="F58" s="8"/>
      <c r="G58" s="8"/>
      <c r="H58" s="8"/>
      <c r="I58" s="8"/>
      <c r="J58" s="8"/>
      <c r="K58" s="8"/>
      <c r="L58" s="8"/>
      <c r="M58" s="8"/>
      <c r="N58" s="8"/>
    </row>
    <row r="59" spans="1:14" s="10" customFormat="1" ht="15" customHeight="1">
      <c r="A59" s="9" t="s">
        <v>23</v>
      </c>
      <c r="B59" s="9"/>
      <c r="C59" s="9"/>
      <c r="D59" s="9"/>
      <c r="E59" s="9"/>
      <c r="F59" s="9"/>
      <c r="G59" s="9"/>
      <c r="H59" s="9"/>
      <c r="I59" s="9"/>
      <c r="J59" s="9"/>
      <c r="K59" s="9"/>
      <c r="L59" s="9"/>
      <c r="M59" s="9"/>
      <c r="N59" s="9"/>
    </row>
    <row r="60" s="10" customFormat="1" ht="15" customHeight="1">
      <c r="A60" s="10" t="s">
        <v>254</v>
      </c>
    </row>
    <row r="61" spans="1:16" s="135" customFormat="1" ht="15" customHeight="1">
      <c r="A61" s="123" t="s">
        <v>260</v>
      </c>
      <c r="B61" s="123"/>
      <c r="C61" s="123"/>
      <c r="D61" s="123"/>
      <c r="E61" s="133"/>
      <c r="F61" s="133"/>
      <c r="G61" s="134"/>
      <c r="H61" s="134"/>
      <c r="I61" s="134"/>
      <c r="J61" s="134"/>
      <c r="K61" s="134"/>
      <c r="L61" s="134"/>
      <c r="M61" s="134"/>
      <c r="N61" s="134"/>
      <c r="O61" s="134"/>
      <c r="P61" s="134"/>
    </row>
    <row r="62" s="10" customFormat="1" ht="15" customHeight="1">
      <c r="A62" s="10" t="s">
        <v>255</v>
      </c>
    </row>
    <row r="63" spans="1:16" s="135" customFormat="1" ht="15" customHeight="1">
      <c r="A63" s="123" t="s">
        <v>261</v>
      </c>
      <c r="B63" s="123"/>
      <c r="C63" s="123"/>
      <c r="D63" s="123"/>
      <c r="E63" s="133"/>
      <c r="F63" s="133"/>
      <c r="G63" s="134"/>
      <c r="H63" s="134"/>
      <c r="I63" s="134"/>
      <c r="J63" s="134"/>
      <c r="K63" s="134"/>
      <c r="L63" s="134"/>
      <c r="M63" s="134"/>
      <c r="N63" s="134"/>
      <c r="O63" s="134"/>
      <c r="P63" s="134"/>
    </row>
    <row r="64" s="10" customFormat="1" ht="15" customHeight="1">
      <c r="A64" s="10" t="s">
        <v>256</v>
      </c>
    </row>
    <row r="65" spans="1:16" s="135" customFormat="1" ht="15" customHeight="1">
      <c r="A65" s="123" t="s">
        <v>267</v>
      </c>
      <c r="B65" s="123"/>
      <c r="C65" s="123"/>
      <c r="D65" s="123"/>
      <c r="E65" s="133"/>
      <c r="F65" s="133"/>
      <c r="G65" s="134"/>
      <c r="H65" s="134"/>
      <c r="I65" s="134"/>
      <c r="J65" s="134"/>
      <c r="K65" s="134"/>
      <c r="L65" s="134"/>
      <c r="M65" s="134"/>
      <c r="N65" s="134"/>
      <c r="O65" s="134"/>
      <c r="P65" s="134"/>
    </row>
    <row r="66" s="10" customFormat="1" ht="15" customHeight="1">
      <c r="A66" s="10" t="s">
        <v>257</v>
      </c>
    </row>
    <row r="67" spans="1:16" s="135" customFormat="1" ht="15" customHeight="1">
      <c r="A67" s="123" t="s">
        <v>268</v>
      </c>
      <c r="B67" s="123"/>
      <c r="C67" s="123"/>
      <c r="D67" s="123"/>
      <c r="E67" s="133"/>
      <c r="F67" s="133"/>
      <c r="G67" s="134"/>
      <c r="H67" s="134"/>
      <c r="I67" s="134"/>
      <c r="J67" s="134"/>
      <c r="K67" s="134"/>
      <c r="L67" s="134"/>
      <c r="M67" s="134"/>
      <c r="N67" s="134"/>
      <c r="O67" s="134"/>
      <c r="P67" s="134"/>
    </row>
    <row r="68" spans="1:16" s="135" customFormat="1" ht="15" customHeight="1">
      <c r="A68" s="123" t="s">
        <v>259</v>
      </c>
      <c r="B68" s="123"/>
      <c r="C68" s="123"/>
      <c r="D68" s="123"/>
      <c r="E68" s="133"/>
      <c r="F68" s="133"/>
      <c r="G68" s="134"/>
      <c r="H68" s="134"/>
      <c r="I68" s="134"/>
      <c r="J68" s="134"/>
      <c r="K68" s="134"/>
      <c r="L68" s="134"/>
      <c r="M68" s="134"/>
      <c r="N68" s="134"/>
      <c r="O68" s="134"/>
      <c r="P68" s="134"/>
    </row>
    <row r="69" spans="1:6" s="135" customFormat="1" ht="11.25">
      <c r="A69" s="9" t="s">
        <v>258</v>
      </c>
      <c r="B69" s="118"/>
      <c r="C69" s="118"/>
      <c r="D69" s="118"/>
      <c r="E69" s="136"/>
      <c r="F69" s="136"/>
    </row>
    <row r="70" spans="5:6" s="135" customFormat="1" ht="11.25">
      <c r="E70" s="136"/>
      <c r="F70" s="136"/>
    </row>
  </sheetData>
  <sheetProtection/>
  <mergeCells count="14">
    <mergeCell ref="G55:P55"/>
    <mergeCell ref="G56:P56"/>
    <mergeCell ref="G54:P54"/>
    <mergeCell ref="G57:P57"/>
    <mergeCell ref="A54:F54"/>
    <mergeCell ref="A55:F55"/>
    <mergeCell ref="A56:F56"/>
    <mergeCell ref="A57:F57"/>
    <mergeCell ref="O1:P1"/>
    <mergeCell ref="A16:A21"/>
    <mergeCell ref="B16:D16"/>
    <mergeCell ref="B19:D19"/>
    <mergeCell ref="A53:F53"/>
    <mergeCell ref="G53:P53"/>
  </mergeCells>
  <printOptions horizontalCentered="1"/>
  <pageMargins left="0.5905511811023622" right="0.5905511811023622" top="0.5905511811023622" bottom="0.5905511811023622" header="0.5118110236220472" footer="0.3543307086614173"/>
  <pageSetup horizontalDpi="600" verticalDpi="600" orientation="landscape" paperSize="9" scale="84" r:id="rId1"/>
  <rowBreaks count="1" manualBreakCount="1">
    <brk id="49" max="15" man="1"/>
  </rowBreaks>
</worksheet>
</file>

<file path=xl/worksheets/sheet6.xml><?xml version="1.0" encoding="utf-8"?>
<worksheet xmlns="http://schemas.openxmlformats.org/spreadsheetml/2006/main" xmlns:r="http://schemas.openxmlformats.org/officeDocument/2006/relationships">
  <dimension ref="A1:Q40"/>
  <sheetViews>
    <sheetView view="pageBreakPreview" zoomScale="80" zoomScaleSheetLayoutView="80" zoomScalePageLayoutView="0" workbookViewId="0" topLeftCell="A16">
      <selection activeCell="Q23" sqref="Q23"/>
    </sheetView>
  </sheetViews>
  <sheetFormatPr defaultColWidth="8.796875" defaultRowHeight="15"/>
  <cols>
    <col min="1" max="2" width="3.59765625" style="164" customWidth="1"/>
    <col min="3" max="3" width="20.59765625" style="164" customWidth="1"/>
    <col min="4" max="4" width="4" style="171" bestFit="1" customWidth="1"/>
    <col min="5" max="5" width="5.59765625" style="171" customWidth="1"/>
    <col min="6" max="6" width="12.59765625" style="171" customWidth="1"/>
    <col min="7" max="15" width="10.09765625" style="164" customWidth="1"/>
    <col min="16" max="16" width="7.59765625" style="164" customWidth="1"/>
    <col min="17" max="16384" width="9" style="164" customWidth="1"/>
  </cols>
  <sheetData>
    <row r="1" spans="4:6" s="159" customFormat="1" ht="9.75" customHeight="1">
      <c r="D1" s="160"/>
      <c r="E1" s="160"/>
      <c r="F1" s="160"/>
    </row>
    <row r="2" spans="1:6" s="163" customFormat="1" ht="18" customHeight="1">
      <c r="A2" s="161" t="s">
        <v>124</v>
      </c>
      <c r="B2" s="162"/>
      <c r="C2" s="162"/>
      <c r="D2" s="162"/>
      <c r="E2" s="162"/>
      <c r="F2" s="752"/>
    </row>
    <row r="3" spans="6:16" s="163" customFormat="1" ht="6" customHeight="1">
      <c r="F3" s="752"/>
      <c r="G3" s="164"/>
      <c r="H3" s="164"/>
      <c r="I3" s="164"/>
      <c r="J3" s="164"/>
      <c r="K3" s="164"/>
      <c r="L3" s="164"/>
      <c r="M3" s="164"/>
      <c r="N3" s="164"/>
      <c r="O3" s="164"/>
      <c r="P3" s="164"/>
    </row>
    <row r="4" spans="1:16" s="163" customFormat="1" ht="19.5" customHeight="1">
      <c r="A4" s="1189" t="s">
        <v>27</v>
      </c>
      <c r="B4" s="1189"/>
      <c r="C4" s="1189"/>
      <c r="D4" s="1189"/>
      <c r="E4" s="1189"/>
      <c r="F4" s="165" t="s">
        <v>228</v>
      </c>
      <c r="G4" s="1201" t="s">
        <v>100</v>
      </c>
      <c r="H4" s="1201"/>
      <c r="I4" s="1201"/>
      <c r="J4" s="1201"/>
      <c r="K4" s="1201"/>
      <c r="L4" s="1201"/>
      <c r="M4" s="1201"/>
      <c r="N4" s="1201"/>
      <c r="O4" s="1201"/>
      <c r="P4" s="1202"/>
    </row>
    <row r="5" spans="1:16" s="163" customFormat="1" ht="51" customHeight="1">
      <c r="A5" s="1190" t="s">
        <v>375</v>
      </c>
      <c r="B5" s="1191"/>
      <c r="C5" s="1191"/>
      <c r="D5" s="1191"/>
      <c r="E5" s="1192"/>
      <c r="F5" s="753"/>
      <c r="G5" s="1198"/>
      <c r="H5" s="1199"/>
      <c r="I5" s="1199"/>
      <c r="J5" s="1199"/>
      <c r="K5" s="1199"/>
      <c r="L5" s="1199"/>
      <c r="M5" s="1199"/>
      <c r="N5" s="1199"/>
      <c r="O5" s="1199"/>
      <c r="P5" s="1200"/>
    </row>
    <row r="6" spans="1:16" s="661" customFormat="1" ht="60" customHeight="1">
      <c r="A6" s="679"/>
      <c r="B6" s="1193" t="s">
        <v>376</v>
      </c>
      <c r="C6" s="1193"/>
      <c r="D6" s="1193"/>
      <c r="E6" s="1194"/>
      <c r="F6" s="754"/>
      <c r="G6" s="1195" t="s">
        <v>514</v>
      </c>
      <c r="H6" s="1196"/>
      <c r="I6" s="1196"/>
      <c r="J6" s="1196"/>
      <c r="K6" s="1196"/>
      <c r="L6" s="1196"/>
      <c r="M6" s="1196"/>
      <c r="N6" s="1196"/>
      <c r="O6" s="1196"/>
      <c r="P6" s="1197"/>
    </row>
    <row r="7" spans="1:16" s="661" customFormat="1" ht="51" customHeight="1">
      <c r="A7" s="679"/>
      <c r="B7" s="1207" t="s">
        <v>78</v>
      </c>
      <c r="C7" s="1193"/>
      <c r="D7" s="1193"/>
      <c r="E7" s="1194"/>
      <c r="F7" s="754"/>
      <c r="G7" s="1195"/>
      <c r="H7" s="1196"/>
      <c r="I7" s="1196"/>
      <c r="J7" s="1196"/>
      <c r="K7" s="1196"/>
      <c r="L7" s="1196"/>
      <c r="M7" s="1196"/>
      <c r="N7" s="1196"/>
      <c r="O7" s="1196"/>
      <c r="P7" s="1197"/>
    </row>
    <row r="8" spans="1:16" s="661" customFormat="1" ht="66" customHeight="1">
      <c r="A8" s="679"/>
      <c r="B8" s="679"/>
      <c r="C8" s="1193" t="s">
        <v>429</v>
      </c>
      <c r="D8" s="1193"/>
      <c r="E8" s="1194"/>
      <c r="F8" s="754"/>
      <c r="G8" s="1195" t="s">
        <v>515</v>
      </c>
      <c r="H8" s="1196"/>
      <c r="I8" s="1196"/>
      <c r="J8" s="1196"/>
      <c r="K8" s="1196"/>
      <c r="L8" s="1196"/>
      <c r="M8" s="1196"/>
      <c r="N8" s="1196"/>
      <c r="O8" s="1196"/>
      <c r="P8" s="1197"/>
    </row>
    <row r="9" spans="1:16" s="661" customFormat="1" ht="66" customHeight="1">
      <c r="A9" s="679"/>
      <c r="B9" s="679"/>
      <c r="C9" s="1193" t="s">
        <v>275</v>
      </c>
      <c r="D9" s="1193"/>
      <c r="E9" s="1194"/>
      <c r="F9" s="754"/>
      <c r="G9" s="1195" t="s">
        <v>508</v>
      </c>
      <c r="H9" s="1196"/>
      <c r="I9" s="1196"/>
      <c r="J9" s="1196"/>
      <c r="K9" s="1196"/>
      <c r="L9" s="1196"/>
      <c r="M9" s="1196"/>
      <c r="N9" s="1196"/>
      <c r="O9" s="1196"/>
      <c r="P9" s="1197"/>
    </row>
    <row r="10" spans="1:16" s="661" customFormat="1" ht="66" customHeight="1">
      <c r="A10" s="679"/>
      <c r="B10" s="679"/>
      <c r="C10" s="1193" t="s">
        <v>276</v>
      </c>
      <c r="D10" s="1193"/>
      <c r="E10" s="1194"/>
      <c r="F10" s="754"/>
      <c r="G10" s="1195" t="s">
        <v>509</v>
      </c>
      <c r="H10" s="1196"/>
      <c r="I10" s="1196"/>
      <c r="J10" s="1196"/>
      <c r="K10" s="1196"/>
      <c r="L10" s="1196"/>
      <c r="M10" s="1196"/>
      <c r="N10" s="1196"/>
      <c r="O10" s="1196"/>
      <c r="P10" s="1197"/>
    </row>
    <row r="11" spans="1:16" s="661" customFormat="1" ht="66" customHeight="1">
      <c r="A11" s="679"/>
      <c r="B11" s="680"/>
      <c r="C11" s="1193" t="s">
        <v>79</v>
      </c>
      <c r="D11" s="1193"/>
      <c r="E11" s="1194"/>
      <c r="F11" s="754"/>
      <c r="G11" s="1195" t="s">
        <v>510</v>
      </c>
      <c r="H11" s="1196"/>
      <c r="I11" s="1196"/>
      <c r="J11" s="1196"/>
      <c r="K11" s="1196"/>
      <c r="L11" s="1196"/>
      <c r="M11" s="1196"/>
      <c r="N11" s="1196"/>
      <c r="O11" s="1196"/>
      <c r="P11" s="1197"/>
    </row>
    <row r="12" spans="1:16" s="163" customFormat="1" ht="66" customHeight="1">
      <c r="A12" s="166"/>
      <c r="B12" s="1191" t="s">
        <v>277</v>
      </c>
      <c r="C12" s="1191"/>
      <c r="D12" s="1191"/>
      <c r="E12" s="1192"/>
      <c r="F12" s="753" t="s">
        <v>553</v>
      </c>
      <c r="G12" s="1198" t="s">
        <v>540</v>
      </c>
      <c r="H12" s="1199"/>
      <c r="I12" s="1199"/>
      <c r="J12" s="1199"/>
      <c r="K12" s="1199"/>
      <c r="L12" s="1199"/>
      <c r="M12" s="1199"/>
      <c r="N12" s="1199"/>
      <c r="O12" s="1199"/>
      <c r="P12" s="1200"/>
    </row>
    <row r="13" spans="1:17" s="661" customFormat="1" ht="66" customHeight="1">
      <c r="A13" s="680"/>
      <c r="B13" s="1193" t="s">
        <v>278</v>
      </c>
      <c r="C13" s="1193"/>
      <c r="D13" s="1193"/>
      <c r="E13" s="1194"/>
      <c r="F13" s="754"/>
      <c r="G13" s="1195"/>
      <c r="H13" s="1196"/>
      <c r="I13" s="1196"/>
      <c r="J13" s="1196"/>
      <c r="K13" s="1196"/>
      <c r="L13" s="1196"/>
      <c r="M13" s="1196"/>
      <c r="N13" s="1196"/>
      <c r="O13" s="1196"/>
      <c r="P13" s="1197"/>
      <c r="Q13" s="661" t="s">
        <v>511</v>
      </c>
    </row>
    <row r="14" spans="1:16" ht="6" customHeight="1">
      <c r="A14" s="159"/>
      <c r="B14" s="159"/>
      <c r="C14" s="159"/>
      <c r="D14" s="160"/>
      <c r="E14" s="160"/>
      <c r="F14" s="160"/>
      <c r="G14" s="519"/>
      <c r="H14" s="519"/>
      <c r="I14" s="519"/>
      <c r="J14" s="519"/>
      <c r="K14" s="519"/>
      <c r="L14" s="519"/>
      <c r="M14" s="519"/>
      <c r="N14" s="519"/>
      <c r="O14" s="519"/>
      <c r="P14" s="519"/>
    </row>
    <row r="15" spans="1:16" s="163" customFormat="1" ht="18" customHeight="1">
      <c r="A15" s="167" t="s">
        <v>85</v>
      </c>
      <c r="F15" s="752"/>
      <c r="G15" s="520"/>
      <c r="H15" s="520"/>
      <c r="I15" s="520"/>
      <c r="J15" s="520"/>
      <c r="K15" s="520"/>
      <c r="L15" s="520"/>
      <c r="M15" s="520"/>
      <c r="N15" s="520"/>
      <c r="O15" s="520"/>
      <c r="P15" s="520"/>
    </row>
    <row r="16" spans="6:16" s="163" customFormat="1" ht="6" customHeight="1">
      <c r="F16" s="752"/>
      <c r="G16" s="521"/>
      <c r="H16" s="521"/>
      <c r="I16" s="521"/>
      <c r="J16" s="521"/>
      <c r="K16" s="521"/>
      <c r="L16" s="521"/>
      <c r="M16" s="521"/>
      <c r="N16" s="521"/>
      <c r="O16" s="521"/>
      <c r="P16" s="521"/>
    </row>
    <row r="17" spans="1:16" s="163" customFormat="1" ht="19.5" customHeight="1">
      <c r="A17" s="1189" t="s">
        <v>27</v>
      </c>
      <c r="B17" s="1189"/>
      <c r="C17" s="1189"/>
      <c r="D17" s="1189"/>
      <c r="E17" s="1189"/>
      <c r="F17" s="168" t="s">
        <v>228</v>
      </c>
      <c r="G17" s="1203" t="s">
        <v>100</v>
      </c>
      <c r="H17" s="1204"/>
      <c r="I17" s="1204"/>
      <c r="J17" s="1204"/>
      <c r="K17" s="1204"/>
      <c r="L17" s="1204"/>
      <c r="M17" s="1204"/>
      <c r="N17" s="1204"/>
      <c r="O17" s="1204"/>
      <c r="P17" s="1205"/>
    </row>
    <row r="18" spans="1:16" s="163" customFormat="1" ht="60" customHeight="1">
      <c r="A18" s="1190" t="s">
        <v>377</v>
      </c>
      <c r="B18" s="1191"/>
      <c r="C18" s="1191"/>
      <c r="D18" s="1191"/>
      <c r="E18" s="1192"/>
      <c r="F18" s="753"/>
      <c r="G18" s="1198"/>
      <c r="H18" s="1199"/>
      <c r="I18" s="1199"/>
      <c r="J18" s="1199"/>
      <c r="K18" s="1199"/>
      <c r="L18" s="1199"/>
      <c r="M18" s="1199"/>
      <c r="N18" s="1199"/>
      <c r="O18" s="1199"/>
      <c r="P18" s="1200"/>
    </row>
    <row r="19" spans="1:17" s="661" customFormat="1" ht="72" customHeight="1">
      <c r="A19" s="680"/>
      <c r="B19" s="1193" t="s">
        <v>279</v>
      </c>
      <c r="C19" s="1193"/>
      <c r="D19" s="1193"/>
      <c r="E19" s="1194"/>
      <c r="F19" s="754" t="s">
        <v>552</v>
      </c>
      <c r="G19" s="1195" t="s">
        <v>544</v>
      </c>
      <c r="H19" s="1196"/>
      <c r="I19" s="1196"/>
      <c r="J19" s="1196"/>
      <c r="K19" s="1196"/>
      <c r="L19" s="1196"/>
      <c r="M19" s="1196"/>
      <c r="N19" s="1196"/>
      <c r="O19" s="1196"/>
      <c r="P19" s="1197"/>
      <c r="Q19" s="661" t="s">
        <v>523</v>
      </c>
    </row>
    <row r="20" spans="1:16" s="163" customFormat="1" ht="60" customHeight="1">
      <c r="A20" s="1190" t="s">
        <v>378</v>
      </c>
      <c r="B20" s="1191"/>
      <c r="C20" s="1191"/>
      <c r="D20" s="1191"/>
      <c r="E20" s="1192"/>
      <c r="F20" s="753"/>
      <c r="G20" s="1198"/>
      <c r="H20" s="1199"/>
      <c r="I20" s="1199"/>
      <c r="J20" s="1199"/>
      <c r="K20" s="1199"/>
      <c r="L20" s="1199"/>
      <c r="M20" s="1199"/>
      <c r="N20" s="1199"/>
      <c r="O20" s="1199"/>
      <c r="P20" s="1200"/>
    </row>
    <row r="21" spans="1:16" s="163" customFormat="1" ht="60" customHeight="1">
      <c r="A21" s="166"/>
      <c r="B21" s="1191" t="s">
        <v>280</v>
      </c>
      <c r="C21" s="1191"/>
      <c r="D21" s="1191"/>
      <c r="E21" s="1192"/>
      <c r="F21" s="753"/>
      <c r="G21" s="1198" t="s">
        <v>512</v>
      </c>
      <c r="H21" s="1199"/>
      <c r="I21" s="1199"/>
      <c r="J21" s="1199"/>
      <c r="K21" s="1199"/>
      <c r="L21" s="1199"/>
      <c r="M21" s="1199"/>
      <c r="N21" s="1199"/>
      <c r="O21" s="1199"/>
      <c r="P21" s="1200"/>
    </row>
    <row r="22" spans="1:16" s="661" customFormat="1" ht="60" customHeight="1">
      <c r="A22" s="680"/>
      <c r="B22" s="1193" t="s">
        <v>80</v>
      </c>
      <c r="C22" s="1193"/>
      <c r="D22" s="1193"/>
      <c r="E22" s="1194"/>
      <c r="F22" s="754"/>
      <c r="G22" s="1195" t="s">
        <v>547</v>
      </c>
      <c r="H22" s="1196"/>
      <c r="I22" s="1196"/>
      <c r="J22" s="1196"/>
      <c r="K22" s="1196"/>
      <c r="L22" s="1196"/>
      <c r="M22" s="1196"/>
      <c r="N22" s="1196"/>
      <c r="O22" s="1196"/>
      <c r="P22" s="1197"/>
    </row>
    <row r="23" spans="1:16" s="163" customFormat="1" ht="60" customHeight="1">
      <c r="A23" s="1206" t="s">
        <v>99</v>
      </c>
      <c r="B23" s="1191"/>
      <c r="C23" s="1191"/>
      <c r="D23" s="1191"/>
      <c r="E23" s="1192"/>
      <c r="F23" s="753" t="s">
        <v>554</v>
      </c>
      <c r="G23" s="1198" t="s">
        <v>555</v>
      </c>
      <c r="H23" s="1199"/>
      <c r="I23" s="1199"/>
      <c r="J23" s="1199"/>
      <c r="K23" s="1199"/>
      <c r="L23" s="1199"/>
      <c r="M23" s="1199"/>
      <c r="N23" s="1199"/>
      <c r="O23" s="1199"/>
      <c r="P23" s="1200"/>
    </row>
    <row r="24" spans="2:13" s="163" customFormat="1" ht="4.5" customHeight="1">
      <c r="B24" s="169"/>
      <c r="C24" s="169"/>
      <c r="D24" s="169"/>
      <c r="E24" s="169"/>
      <c r="F24" s="755"/>
      <c r="G24" s="169"/>
      <c r="H24" s="169"/>
      <c r="I24" s="169"/>
      <c r="J24" s="169"/>
      <c r="K24" s="169"/>
      <c r="L24" s="169"/>
      <c r="M24" s="169"/>
    </row>
    <row r="25" spans="1:6" s="163" customFormat="1" ht="15" customHeight="1">
      <c r="A25" s="170" t="s">
        <v>269</v>
      </c>
      <c r="F25" s="752"/>
    </row>
    <row r="26" spans="1:6" s="163" customFormat="1" ht="15" customHeight="1">
      <c r="A26" s="170" t="s">
        <v>270</v>
      </c>
      <c r="F26" s="752"/>
    </row>
    <row r="27" spans="1:6" s="163" customFormat="1" ht="15" customHeight="1">
      <c r="A27" s="170" t="s">
        <v>387</v>
      </c>
      <c r="F27" s="752"/>
    </row>
    <row r="28" spans="1:6" s="163" customFormat="1" ht="15" customHeight="1">
      <c r="A28" s="170" t="s">
        <v>388</v>
      </c>
      <c r="F28" s="752"/>
    </row>
    <row r="29" spans="1:6" s="163" customFormat="1" ht="15" customHeight="1">
      <c r="A29" s="170" t="s">
        <v>389</v>
      </c>
      <c r="F29" s="752"/>
    </row>
    <row r="30" spans="1:6" s="163" customFormat="1" ht="15" customHeight="1">
      <c r="A30" s="170" t="s">
        <v>390</v>
      </c>
      <c r="F30" s="752"/>
    </row>
    <row r="31" spans="1:6" s="163" customFormat="1" ht="15" customHeight="1">
      <c r="A31" s="170" t="s">
        <v>431</v>
      </c>
      <c r="E31" s="661"/>
      <c r="F31" s="756"/>
    </row>
    <row r="32" spans="1:14" s="163" customFormat="1" ht="15" customHeight="1">
      <c r="A32" s="170" t="s">
        <v>430</v>
      </c>
      <c r="F32" s="752"/>
      <c r="N32" s="666"/>
    </row>
    <row r="33" spans="1:6" s="163" customFormat="1" ht="15" customHeight="1">
      <c r="A33" s="170" t="s">
        <v>282</v>
      </c>
      <c r="F33" s="752"/>
    </row>
    <row r="34" spans="1:6" s="163" customFormat="1" ht="15" customHeight="1">
      <c r="A34" s="170" t="s">
        <v>281</v>
      </c>
      <c r="F34" s="752"/>
    </row>
    <row r="35" spans="1:6" s="163" customFormat="1" ht="15" customHeight="1">
      <c r="A35" s="170" t="s">
        <v>271</v>
      </c>
      <c r="F35" s="752"/>
    </row>
    <row r="36" spans="1:16" ht="15" customHeight="1">
      <c r="A36" s="159"/>
      <c r="B36" s="159"/>
      <c r="C36" s="159"/>
      <c r="D36" s="160"/>
      <c r="E36" s="160"/>
      <c r="F36" s="160"/>
      <c r="G36" s="159"/>
      <c r="H36" s="159"/>
      <c r="I36" s="159"/>
      <c r="J36" s="159"/>
      <c r="K36" s="159"/>
      <c r="L36" s="159"/>
      <c r="M36" s="159"/>
      <c r="N36" s="159"/>
      <c r="O36" s="159"/>
      <c r="P36" s="159"/>
    </row>
    <row r="37" spans="1:16" ht="15" customHeight="1">
      <c r="A37" s="159"/>
      <c r="B37" s="159"/>
      <c r="C37" s="159"/>
      <c r="D37" s="160"/>
      <c r="E37" s="160"/>
      <c r="F37" s="160"/>
      <c r="G37" s="159"/>
      <c r="H37" s="159"/>
      <c r="I37" s="159"/>
      <c r="J37" s="159"/>
      <c r="K37" s="159"/>
      <c r="L37" s="159"/>
      <c r="M37" s="159"/>
      <c r="N37" s="159"/>
      <c r="O37" s="159"/>
      <c r="P37" s="159"/>
    </row>
    <row r="38" spans="1:16" ht="15" customHeight="1">
      <c r="A38" s="159"/>
      <c r="B38" s="159"/>
      <c r="C38" s="159"/>
      <c r="D38" s="160"/>
      <c r="E38" s="160"/>
      <c r="F38" s="160"/>
      <c r="G38" s="159"/>
      <c r="H38" s="159"/>
      <c r="I38" s="159"/>
      <c r="J38" s="159"/>
      <c r="K38" s="159"/>
      <c r="L38" s="159"/>
      <c r="M38" s="159"/>
      <c r="N38" s="159"/>
      <c r="O38" s="159"/>
      <c r="P38" s="159"/>
    </row>
    <row r="39" spans="1:16" ht="15" customHeight="1">
      <c r="A39" s="159"/>
      <c r="B39" s="159"/>
      <c r="C39" s="159"/>
      <c r="D39" s="160"/>
      <c r="E39" s="160"/>
      <c r="F39" s="160"/>
      <c r="G39" s="159"/>
      <c r="H39" s="159"/>
      <c r="I39" s="159"/>
      <c r="J39" s="159"/>
      <c r="K39" s="159"/>
      <c r="L39" s="159"/>
      <c r="M39" s="159"/>
      <c r="N39" s="159"/>
      <c r="O39" s="159"/>
      <c r="P39" s="159"/>
    </row>
    <row r="40" ht="13.5">
      <c r="A40" s="171"/>
    </row>
  </sheetData>
  <sheetProtection/>
  <mergeCells count="34">
    <mergeCell ref="G20:P20"/>
    <mergeCell ref="G21:P21"/>
    <mergeCell ref="G22:P22"/>
    <mergeCell ref="G10:P10"/>
    <mergeCell ref="B7:E7"/>
    <mergeCell ref="C8:E8"/>
    <mergeCell ref="C9:E9"/>
    <mergeCell ref="C10:E10"/>
    <mergeCell ref="G23:P23"/>
    <mergeCell ref="B19:E19"/>
    <mergeCell ref="A23:E23"/>
    <mergeCell ref="G19:P19"/>
    <mergeCell ref="C11:E11"/>
    <mergeCell ref="B21:E21"/>
    <mergeCell ref="A20:E20"/>
    <mergeCell ref="B22:E22"/>
    <mergeCell ref="A17:E17"/>
    <mergeCell ref="B12:E12"/>
    <mergeCell ref="G4:P4"/>
    <mergeCell ref="G17:P17"/>
    <mergeCell ref="G5:P5"/>
    <mergeCell ref="G6:P6"/>
    <mergeCell ref="G7:P7"/>
    <mergeCell ref="G8:P8"/>
    <mergeCell ref="A4:E4"/>
    <mergeCell ref="A5:E5"/>
    <mergeCell ref="B6:E6"/>
    <mergeCell ref="G13:P13"/>
    <mergeCell ref="G18:P18"/>
    <mergeCell ref="G11:P11"/>
    <mergeCell ref="G12:P12"/>
    <mergeCell ref="B13:E13"/>
    <mergeCell ref="A18:E18"/>
    <mergeCell ref="G9:P9"/>
  </mergeCells>
  <printOptions horizontalCentered="1"/>
  <pageMargins left="0.5905511811023622" right="0.5905511811023622" top="0.5905511811023622" bottom="0.5905511811023622" header="0.5118110236220472" footer="0.3543307086614173"/>
  <pageSetup horizontalDpi="600" verticalDpi="600" orientation="landscape" paperSize="9" scale="83" r:id="rId1"/>
  <rowBreaks count="1" manualBreakCount="1">
    <brk id="13" max="255" man="1"/>
  </rowBreaks>
</worksheet>
</file>

<file path=xl/worksheets/sheet7.xml><?xml version="1.0" encoding="utf-8"?>
<worksheet xmlns="http://schemas.openxmlformats.org/spreadsheetml/2006/main" xmlns:r="http://schemas.openxmlformats.org/officeDocument/2006/relationships">
  <dimension ref="A2:Q52"/>
  <sheetViews>
    <sheetView view="pageBreakPreview" zoomScale="80" zoomScaleSheetLayoutView="80" zoomScalePageLayoutView="0" workbookViewId="0" topLeftCell="E1">
      <selection activeCell="N15" sqref="N15:P40"/>
    </sheetView>
  </sheetViews>
  <sheetFormatPr defaultColWidth="8.796875" defaultRowHeight="15"/>
  <cols>
    <col min="1" max="2" width="2.59765625" style="172" customWidth="1"/>
    <col min="3" max="3" width="10.59765625" style="172" customWidth="1"/>
    <col min="4" max="4" width="4.59765625" style="172" customWidth="1"/>
    <col min="5" max="5" width="22.59765625" style="172" customWidth="1"/>
    <col min="6" max="6" width="14.59765625" style="172" customWidth="1"/>
    <col min="7" max="16" width="15.09765625" style="172" customWidth="1"/>
    <col min="17" max="17" width="1.59765625" style="172" customWidth="1"/>
    <col min="18" max="16384" width="9" style="172" customWidth="1"/>
  </cols>
  <sheetData>
    <row r="1" ht="18" customHeight="1"/>
    <row r="2" spans="1:4" ht="18" customHeight="1">
      <c r="A2" s="167" t="s">
        <v>125</v>
      </c>
      <c r="D2" s="167"/>
    </row>
    <row r="3" spans="1:4" ht="18" customHeight="1">
      <c r="A3" s="167" t="s">
        <v>74</v>
      </c>
      <c r="D3" s="167"/>
    </row>
    <row r="4" ht="3" customHeight="1"/>
    <row r="5" spans="2:16" ht="21" customHeight="1">
      <c r="B5" s="1211" t="s">
        <v>98</v>
      </c>
      <c r="C5" s="1212"/>
      <c r="D5" s="1212"/>
      <c r="E5" s="1212"/>
      <c r="F5" s="1213"/>
      <c r="G5" s="1211" t="s">
        <v>75</v>
      </c>
      <c r="H5" s="1212"/>
      <c r="I5" s="1212"/>
      <c r="J5" s="1212"/>
      <c r="K5" s="1212"/>
      <c r="L5" s="1212"/>
      <c r="M5" s="1212"/>
      <c r="N5" s="1212"/>
      <c r="O5" s="1212"/>
      <c r="P5" s="1213"/>
    </row>
    <row r="6" spans="2:17" ht="99.75" customHeight="1">
      <c r="B6" s="1214" t="s">
        <v>379</v>
      </c>
      <c r="C6" s="1215"/>
      <c r="D6" s="1215"/>
      <c r="E6" s="1215"/>
      <c r="F6" s="1216"/>
      <c r="G6" s="1218" t="s">
        <v>541</v>
      </c>
      <c r="H6" s="1219"/>
      <c r="I6" s="1219"/>
      <c r="J6" s="1219"/>
      <c r="K6" s="1219"/>
      <c r="L6" s="1219"/>
      <c r="M6" s="1219"/>
      <c r="N6" s="1219"/>
      <c r="O6" s="1219"/>
      <c r="P6" s="1220"/>
      <c r="Q6" s="248"/>
    </row>
    <row r="7" spans="2:16" ht="99.75" customHeight="1">
      <c r="B7" s="1217" t="s">
        <v>221</v>
      </c>
      <c r="C7" s="1215"/>
      <c r="D7" s="1215"/>
      <c r="E7" s="1215"/>
      <c r="F7" s="1216"/>
      <c r="G7" s="1208" t="s">
        <v>524</v>
      </c>
      <c r="H7" s="1209"/>
      <c r="I7" s="1209"/>
      <c r="J7" s="1209"/>
      <c r="K7" s="1209"/>
      <c r="L7" s="1209"/>
      <c r="M7" s="1209"/>
      <c r="N7" s="1209"/>
      <c r="O7" s="1209"/>
      <c r="P7" s="1210"/>
    </row>
    <row r="8" spans="2:16" ht="99.75" customHeight="1">
      <c r="B8" s="1217" t="s">
        <v>222</v>
      </c>
      <c r="C8" s="1215"/>
      <c r="D8" s="1215"/>
      <c r="E8" s="1215"/>
      <c r="F8" s="1216"/>
      <c r="G8" s="1208" t="s">
        <v>525</v>
      </c>
      <c r="H8" s="1209"/>
      <c r="I8" s="1209"/>
      <c r="J8" s="1209"/>
      <c r="K8" s="1209"/>
      <c r="L8" s="1209"/>
      <c r="M8" s="1209"/>
      <c r="N8" s="1209"/>
      <c r="O8" s="1209"/>
      <c r="P8" s="1210"/>
    </row>
    <row r="9" spans="2:16" ht="99.75" customHeight="1">
      <c r="B9" s="1217" t="s">
        <v>99</v>
      </c>
      <c r="C9" s="1215"/>
      <c r="D9" s="1215"/>
      <c r="E9" s="1215"/>
      <c r="F9" s="1216"/>
      <c r="G9" s="1208" t="s">
        <v>513</v>
      </c>
      <c r="H9" s="1209"/>
      <c r="I9" s="1209"/>
      <c r="J9" s="1209"/>
      <c r="K9" s="1209"/>
      <c r="L9" s="1209"/>
      <c r="M9" s="1209"/>
      <c r="N9" s="1209"/>
      <c r="O9" s="1209"/>
      <c r="P9" s="1210"/>
    </row>
    <row r="10" spans="2:15" ht="15.75" customHeight="1">
      <c r="B10" s="170" t="s">
        <v>56</v>
      </c>
      <c r="D10" s="170"/>
      <c r="E10" s="175"/>
      <c r="F10" s="175"/>
      <c r="G10" s="175"/>
      <c r="H10" s="175"/>
      <c r="I10" s="175"/>
      <c r="J10" s="175"/>
      <c r="K10" s="175"/>
      <c r="L10" s="175"/>
      <c r="M10" s="175"/>
      <c r="N10" s="175"/>
      <c r="O10" s="175"/>
    </row>
    <row r="11" spans="2:15" ht="15.75" customHeight="1">
      <c r="B11" s="170" t="s">
        <v>283</v>
      </c>
      <c r="D11" s="170"/>
      <c r="E11" s="175"/>
      <c r="F11" s="175"/>
      <c r="G11" s="175"/>
      <c r="H11" s="175"/>
      <c r="I11" s="175"/>
      <c r="J11" s="175"/>
      <c r="K11" s="175"/>
      <c r="L11" s="175"/>
      <c r="M11" s="175"/>
      <c r="N11" s="175"/>
      <c r="O11" s="175"/>
    </row>
    <row r="12" spans="2:15" ht="15.75" customHeight="1">
      <c r="B12" s="170" t="s">
        <v>284</v>
      </c>
      <c r="D12" s="170"/>
      <c r="E12" s="175"/>
      <c r="F12" s="175"/>
      <c r="G12" s="175"/>
      <c r="H12" s="175"/>
      <c r="I12" s="175"/>
      <c r="J12" s="175"/>
      <c r="K12" s="175"/>
      <c r="L12" s="175"/>
      <c r="M12" s="175"/>
      <c r="N12" s="175"/>
      <c r="O12" s="175"/>
    </row>
    <row r="13" spans="2:15" ht="15.75" customHeight="1">
      <c r="B13" s="170" t="s">
        <v>272</v>
      </c>
      <c r="D13" s="170"/>
      <c r="E13" s="175"/>
      <c r="F13" s="175"/>
      <c r="G13" s="175"/>
      <c r="H13" s="175"/>
      <c r="I13" s="175"/>
      <c r="J13" s="175"/>
      <c r="K13" s="175"/>
      <c r="L13" s="175"/>
      <c r="M13" s="175"/>
      <c r="N13" s="175"/>
      <c r="O13" s="175"/>
    </row>
    <row r="14" spans="2:15" ht="15.75" customHeight="1">
      <c r="B14" s="170" t="s">
        <v>258</v>
      </c>
      <c r="D14" s="170"/>
      <c r="E14" s="175"/>
      <c r="F14" s="175"/>
      <c r="G14" s="175"/>
      <c r="H14" s="175"/>
      <c r="I14" s="175"/>
      <c r="J14" s="175"/>
      <c r="K14" s="175"/>
      <c r="L14" s="175"/>
      <c r="M14" s="175"/>
      <c r="N14" s="175"/>
      <c r="O14" s="175"/>
    </row>
    <row r="15" ht="21" customHeight="1"/>
    <row r="16" spans="2:3" ht="14.25">
      <c r="B16" s="176"/>
      <c r="C16" s="177"/>
    </row>
    <row r="17" ht="14.25">
      <c r="C17" s="177"/>
    </row>
    <row r="31" spans="5:6" ht="14.25">
      <c r="E31" s="248"/>
      <c r="F31" s="248"/>
    </row>
    <row r="52" ht="14.25">
      <c r="O52" s="172">
        <f>133+70+17</f>
        <v>220</v>
      </c>
    </row>
  </sheetData>
  <sheetProtection/>
  <mergeCells count="10">
    <mergeCell ref="G9:P9"/>
    <mergeCell ref="B5:F5"/>
    <mergeCell ref="B6:F6"/>
    <mergeCell ref="B7:F7"/>
    <mergeCell ref="B8:F8"/>
    <mergeCell ref="B9:F9"/>
    <mergeCell ref="G5:P5"/>
    <mergeCell ref="G6:P6"/>
    <mergeCell ref="G7:P7"/>
    <mergeCell ref="G8:P8"/>
  </mergeCells>
  <printOptions horizontalCentered="1"/>
  <pageMargins left="0.5905511811023622" right="0.5905511811023622" top="0.5905511811023622" bottom="0.5905511811023622" header="0.5118110236220472" footer="0.3543307086614173"/>
  <pageSetup horizontalDpi="600" verticalDpi="600" orientation="landscape" paperSize="9" scale="60" r:id="rId1"/>
  <colBreaks count="1" manualBreakCount="1">
    <brk id="16" min="1" max="14" man="1"/>
  </colBreaks>
</worksheet>
</file>

<file path=xl/worksheets/sheet8.xml><?xml version="1.0" encoding="utf-8"?>
<worksheet xmlns="http://schemas.openxmlformats.org/spreadsheetml/2006/main" xmlns:r="http://schemas.openxmlformats.org/officeDocument/2006/relationships">
  <dimension ref="B2:V92"/>
  <sheetViews>
    <sheetView view="pageBreakPreview" zoomScale="65" zoomScaleNormal="75" zoomScaleSheetLayoutView="65" zoomScalePageLayoutView="0" workbookViewId="0" topLeftCell="A1">
      <pane xSplit="7" ySplit="9" topLeftCell="H10" activePane="bottomRight" state="frozen"/>
      <selection pane="topLeft" activeCell="P56" sqref="P56:V56"/>
      <selection pane="topRight" activeCell="P56" sqref="P56:V56"/>
      <selection pane="bottomLeft" activeCell="P56" sqref="P56:V56"/>
      <selection pane="bottomRight" activeCell="O27" sqref="O27"/>
    </sheetView>
  </sheetViews>
  <sheetFormatPr defaultColWidth="8.796875" defaultRowHeight="15"/>
  <cols>
    <col min="1" max="2" width="9" style="172" customWidth="1"/>
    <col min="3" max="3" width="10.59765625" style="172" customWidth="1"/>
    <col min="4" max="6" width="3.59765625" style="172" customWidth="1"/>
    <col min="7" max="7" width="28.59765625" style="172" customWidth="1"/>
    <col min="8" max="19" width="20.59765625" style="172" customWidth="1"/>
    <col min="20" max="16384" width="9" style="172" customWidth="1"/>
  </cols>
  <sheetData>
    <row r="1" ht="18" customHeight="1"/>
    <row r="2" spans="2:6" ht="18" customHeight="1">
      <c r="B2" s="167" t="s">
        <v>36</v>
      </c>
      <c r="D2" s="167"/>
      <c r="E2" s="167"/>
      <c r="F2" s="167"/>
    </row>
    <row r="3" spans="2:6" ht="18" customHeight="1">
      <c r="B3" s="167" t="s">
        <v>63</v>
      </c>
      <c r="D3" s="167"/>
      <c r="E3" s="167"/>
      <c r="F3" s="167"/>
    </row>
    <row r="4" spans="2:6" ht="18" customHeight="1">
      <c r="B4" s="167" t="s">
        <v>382</v>
      </c>
      <c r="D4" s="167"/>
      <c r="E4" s="167"/>
      <c r="F4" s="167"/>
    </row>
    <row r="5" spans="2:19" ht="18" customHeight="1">
      <c r="B5" s="167" t="s">
        <v>64</v>
      </c>
      <c r="D5" s="167"/>
      <c r="E5" s="167"/>
      <c r="F5" s="167"/>
      <c r="R5" s="178"/>
      <c r="S5" s="178" t="s">
        <v>68</v>
      </c>
    </row>
    <row r="6" ht="3" customHeight="1" thickBot="1">
      <c r="S6" s="179"/>
    </row>
    <row r="7" spans="2:19" ht="14.25" customHeight="1" thickTop="1">
      <c r="B7" s="1259" t="s">
        <v>313</v>
      </c>
      <c r="C7" s="1259" t="s">
        <v>98</v>
      </c>
      <c r="D7" s="1265" t="s">
        <v>93</v>
      </c>
      <c r="E7" s="1266"/>
      <c r="F7" s="1266"/>
      <c r="G7" s="1267"/>
      <c r="H7" s="567" t="s">
        <v>532</v>
      </c>
      <c r="I7" s="568" t="s">
        <v>533</v>
      </c>
      <c r="J7" s="569" t="s">
        <v>534</v>
      </c>
      <c r="K7" s="570" t="s">
        <v>535</v>
      </c>
      <c r="L7" s="502" t="s">
        <v>526</v>
      </c>
      <c r="M7" s="503" t="s">
        <v>527</v>
      </c>
      <c r="N7" s="1224" t="s">
        <v>273</v>
      </c>
      <c r="O7" s="692" t="s">
        <v>528</v>
      </c>
      <c r="P7" s="693" t="s">
        <v>529</v>
      </c>
      <c r="Q7" s="693" t="s">
        <v>530</v>
      </c>
      <c r="R7" s="694" t="s">
        <v>531</v>
      </c>
      <c r="S7" s="1227" t="s">
        <v>247</v>
      </c>
    </row>
    <row r="8" spans="2:19" ht="14.25" customHeight="1">
      <c r="B8" s="1260"/>
      <c r="C8" s="1260"/>
      <c r="D8" s="1268"/>
      <c r="E8" s="1269"/>
      <c r="F8" s="1269"/>
      <c r="G8" s="1270"/>
      <c r="H8" s="566" t="s">
        <v>306</v>
      </c>
      <c r="I8" s="273" t="s">
        <v>307</v>
      </c>
      <c r="J8" s="274" t="s">
        <v>308</v>
      </c>
      <c r="K8" s="466" t="s">
        <v>309</v>
      </c>
      <c r="L8" s="504" t="s">
        <v>310</v>
      </c>
      <c r="M8" s="505" t="s">
        <v>311</v>
      </c>
      <c r="N8" s="1225"/>
      <c r="O8" s="695"/>
      <c r="P8" s="688"/>
      <c r="Q8" s="688"/>
      <c r="R8" s="696"/>
      <c r="S8" s="1228"/>
    </row>
    <row r="9" spans="2:19" ht="14.25" customHeight="1">
      <c r="B9" s="1261"/>
      <c r="C9" s="1261"/>
      <c r="D9" s="1271"/>
      <c r="E9" s="1272"/>
      <c r="F9" s="1272"/>
      <c r="G9" s="1273"/>
      <c r="H9" s="275"/>
      <c r="I9" s="276"/>
      <c r="J9" s="277"/>
      <c r="K9" s="467"/>
      <c r="L9" s="506" t="s">
        <v>312</v>
      </c>
      <c r="M9" s="507" t="s">
        <v>476</v>
      </c>
      <c r="N9" s="1226"/>
      <c r="O9" s="697" t="s">
        <v>477</v>
      </c>
      <c r="P9" s="689" t="s">
        <v>478</v>
      </c>
      <c r="Q9" s="689" t="s">
        <v>479</v>
      </c>
      <c r="R9" s="698" t="s">
        <v>442</v>
      </c>
      <c r="S9" s="1229"/>
    </row>
    <row r="10" spans="2:19" ht="14.25" customHeight="1">
      <c r="B10" s="1221"/>
      <c r="C10" s="1221"/>
      <c r="D10" s="1242" t="s">
        <v>317</v>
      </c>
      <c r="E10" s="1243"/>
      <c r="F10" s="1244"/>
      <c r="G10" s="278" t="s">
        <v>318</v>
      </c>
      <c r="H10" s="592"/>
      <c r="I10" s="453"/>
      <c r="J10" s="426"/>
      <c r="K10" s="426"/>
      <c r="L10" s="593"/>
      <c r="M10" s="594"/>
      <c r="N10" s="355"/>
      <c r="O10" s="699"/>
      <c r="P10" s="690"/>
      <c r="Q10" s="690"/>
      <c r="R10" s="700"/>
      <c r="S10" s="186"/>
    </row>
    <row r="11" spans="2:19" ht="14.25" customHeight="1">
      <c r="B11" s="1222"/>
      <c r="C11" s="1222"/>
      <c r="D11" s="1245"/>
      <c r="E11" s="1246"/>
      <c r="F11" s="1247"/>
      <c r="G11" s="278" t="s">
        <v>319</v>
      </c>
      <c r="H11" s="191"/>
      <c r="I11" s="453"/>
      <c r="J11" s="426"/>
      <c r="K11" s="190"/>
      <c r="L11" s="595"/>
      <c r="M11" s="596"/>
      <c r="N11" s="444"/>
      <c r="O11" s="699"/>
      <c r="P11" s="690"/>
      <c r="Q11" s="690"/>
      <c r="R11" s="700"/>
      <c r="S11" s="285"/>
    </row>
    <row r="12" spans="2:19" ht="14.25" customHeight="1">
      <c r="B12" s="1222"/>
      <c r="C12" s="1222"/>
      <c r="D12" s="1248"/>
      <c r="E12" s="1249"/>
      <c r="F12" s="1250"/>
      <c r="G12" s="278" t="s">
        <v>320</v>
      </c>
      <c r="H12" s="592"/>
      <c r="I12" s="597"/>
      <c r="J12" s="598"/>
      <c r="K12" s="598"/>
      <c r="L12" s="599"/>
      <c r="M12" s="594"/>
      <c r="N12" s="355"/>
      <c r="O12" s="701"/>
      <c r="P12" s="691"/>
      <c r="Q12" s="691"/>
      <c r="R12" s="702"/>
      <c r="S12" s="186"/>
    </row>
    <row r="13" spans="2:19" ht="14.25" customHeight="1">
      <c r="B13" s="1222"/>
      <c r="C13" s="1222"/>
      <c r="D13" s="1242" t="s">
        <v>58</v>
      </c>
      <c r="E13" s="1243"/>
      <c r="F13" s="1244"/>
      <c r="G13" s="278" t="s">
        <v>318</v>
      </c>
      <c r="H13" s="600"/>
      <c r="I13" s="601">
        <v>2898</v>
      </c>
      <c r="J13" s="602">
        <v>2833</v>
      </c>
      <c r="K13" s="602">
        <v>2753</v>
      </c>
      <c r="L13" s="603">
        <v>2749</v>
      </c>
      <c r="M13" s="604">
        <v>2657</v>
      </c>
      <c r="N13" s="355"/>
      <c r="O13" s="699"/>
      <c r="P13" s="690"/>
      <c r="Q13" s="690"/>
      <c r="R13" s="700"/>
      <c r="S13" s="186"/>
    </row>
    <row r="14" spans="2:19" ht="14.25" customHeight="1">
      <c r="B14" s="1222"/>
      <c r="C14" s="1222"/>
      <c r="D14" s="1245"/>
      <c r="E14" s="1246"/>
      <c r="F14" s="1247"/>
      <c r="G14" s="278" t="s">
        <v>319</v>
      </c>
      <c r="H14" s="605">
        <v>2939</v>
      </c>
      <c r="I14" s="601">
        <v>2898</v>
      </c>
      <c r="J14" s="602">
        <v>2856</v>
      </c>
      <c r="K14" s="587">
        <v>2733</v>
      </c>
      <c r="L14" s="606">
        <v>2640</v>
      </c>
      <c r="M14" s="607"/>
      <c r="N14" s="444"/>
      <c r="O14" s="699"/>
      <c r="P14" s="690"/>
      <c r="Q14" s="690"/>
      <c r="R14" s="700"/>
      <c r="S14" s="285"/>
    </row>
    <row r="15" spans="2:19" ht="14.25" customHeight="1" thickBot="1">
      <c r="B15" s="1223"/>
      <c r="C15" s="1223"/>
      <c r="D15" s="1248"/>
      <c r="E15" s="1249"/>
      <c r="F15" s="1250"/>
      <c r="G15" s="278" t="s">
        <v>320</v>
      </c>
      <c r="H15" s="592"/>
      <c r="I15" s="608"/>
      <c r="J15" s="609"/>
      <c r="K15" s="609"/>
      <c r="L15" s="610"/>
      <c r="M15" s="687">
        <f>Ⅲ①!O80</f>
        <v>2537</v>
      </c>
      <c r="N15" s="355"/>
      <c r="O15" s="703">
        <f>Ⅲ①!P80</f>
        <v>2453</v>
      </c>
      <c r="P15" s="704">
        <f>Ⅲ①!Q80</f>
        <v>2342</v>
      </c>
      <c r="Q15" s="704">
        <f>Ⅲ①!R80</f>
        <v>2229</v>
      </c>
      <c r="R15" s="705">
        <f>Ⅲ①!S80</f>
        <v>2118</v>
      </c>
      <c r="S15" s="186"/>
    </row>
    <row r="16" spans="2:19" ht="14.25" customHeight="1" thickBot="1" thickTop="1">
      <c r="B16" s="187"/>
      <c r="C16" s="187"/>
      <c r="D16" s="188"/>
      <c r="E16" s="188"/>
      <c r="F16" s="188"/>
      <c r="G16" s="188"/>
      <c r="H16" s="187"/>
      <c r="I16" s="251"/>
      <c r="J16" s="258"/>
      <c r="K16" s="258"/>
      <c r="L16" s="258"/>
      <c r="M16" s="258"/>
      <c r="N16" s="290"/>
      <c r="O16" s="258"/>
      <c r="P16" s="258"/>
      <c r="Q16" s="258"/>
      <c r="R16" s="258"/>
      <c r="S16" s="290"/>
    </row>
    <row r="17" spans="2:19" ht="18" customHeight="1" thickTop="1">
      <c r="B17" s="1262" t="s">
        <v>406</v>
      </c>
      <c r="C17" s="190" t="s">
        <v>67</v>
      </c>
      <c r="D17" s="191"/>
      <c r="E17" s="191"/>
      <c r="F17" s="191"/>
      <c r="G17" s="191"/>
      <c r="H17" s="191"/>
      <c r="I17" s="192"/>
      <c r="J17" s="193"/>
      <c r="K17" s="193"/>
      <c r="L17" s="193"/>
      <c r="M17" s="194"/>
      <c r="N17" s="191"/>
      <c r="O17" s="452"/>
      <c r="P17" s="193"/>
      <c r="Q17" s="193"/>
      <c r="R17" s="194"/>
      <c r="S17" s="195"/>
    </row>
    <row r="18" spans="2:19" ht="18" customHeight="1">
      <c r="B18" s="1263"/>
      <c r="C18" s="196"/>
      <c r="D18" s="1254" t="s">
        <v>30</v>
      </c>
      <c r="E18" s="1255"/>
      <c r="F18" s="1255"/>
      <c r="G18" s="1255"/>
      <c r="H18" s="291"/>
      <c r="I18" s="292"/>
      <c r="J18" s="173"/>
      <c r="K18" s="197">
        <v>10</v>
      </c>
      <c r="L18" s="197"/>
      <c r="M18" s="293"/>
      <c r="N18" s="294"/>
      <c r="O18" s="295"/>
      <c r="P18" s="298"/>
      <c r="Q18" s="296"/>
      <c r="R18" s="297"/>
      <c r="S18" s="298"/>
    </row>
    <row r="19" spans="2:19" ht="18" customHeight="1" thickBot="1">
      <c r="B19" s="1263"/>
      <c r="C19" s="200"/>
      <c r="D19" s="13"/>
      <c r="E19" s="14"/>
      <c r="F19" s="201" t="s">
        <v>393</v>
      </c>
      <c r="G19" s="202"/>
      <c r="H19" s="299"/>
      <c r="I19" s="300"/>
      <c r="J19" s="204"/>
      <c r="K19" s="203">
        <v>20</v>
      </c>
      <c r="L19" s="203">
        <v>20</v>
      </c>
      <c r="M19" s="301">
        <v>20</v>
      </c>
      <c r="N19" s="302">
        <f>SUM(I19:M19)</f>
        <v>60</v>
      </c>
      <c r="O19" s="303"/>
      <c r="P19" s="378"/>
      <c r="Q19" s="304"/>
      <c r="R19" s="305"/>
      <c r="S19" s="306"/>
    </row>
    <row r="20" spans="2:19" ht="18" customHeight="1" thickTop="1">
      <c r="B20" s="1263"/>
      <c r="C20" s="196"/>
      <c r="D20" s="1254" t="s">
        <v>37</v>
      </c>
      <c r="E20" s="1255"/>
      <c r="F20" s="1255"/>
      <c r="G20" s="1255"/>
      <c r="H20" s="307"/>
      <c r="I20" s="308"/>
      <c r="J20" s="210"/>
      <c r="K20" s="209"/>
      <c r="L20" s="209"/>
      <c r="M20" s="309"/>
      <c r="N20" s="310"/>
      <c r="O20" s="311"/>
      <c r="P20" s="314"/>
      <c r="Q20" s="312"/>
      <c r="R20" s="313"/>
      <c r="S20" s="314"/>
    </row>
    <row r="21" spans="2:19" ht="18" customHeight="1" thickBot="1">
      <c r="B21" s="1263"/>
      <c r="C21" s="200"/>
      <c r="D21" s="215"/>
      <c r="E21" s="216"/>
      <c r="F21" s="217" t="s">
        <v>396</v>
      </c>
      <c r="G21" s="218"/>
      <c r="H21" s="299"/>
      <c r="I21" s="315"/>
      <c r="J21" s="138"/>
      <c r="K21" s="219"/>
      <c r="L21" s="219"/>
      <c r="M21" s="316"/>
      <c r="N21" s="317"/>
      <c r="O21" s="318"/>
      <c r="P21" s="352"/>
      <c r="Q21" s="319"/>
      <c r="R21" s="320"/>
      <c r="S21" s="321"/>
    </row>
    <row r="22" spans="2:19" ht="18" customHeight="1" thickTop="1">
      <c r="B22" s="1263"/>
      <c r="C22" s="196"/>
      <c r="D22" s="1230" t="s">
        <v>31</v>
      </c>
      <c r="E22" s="1231"/>
      <c r="F22" s="1231"/>
      <c r="G22" s="1241"/>
      <c r="H22" s="323"/>
      <c r="I22" s="324"/>
      <c r="J22" s="225"/>
      <c r="K22" s="224"/>
      <c r="L22" s="224"/>
      <c r="M22" s="325"/>
      <c r="N22" s="326"/>
      <c r="O22" s="327"/>
      <c r="P22" s="447"/>
      <c r="Q22" s="328"/>
      <c r="R22" s="329"/>
      <c r="S22" s="330"/>
    </row>
    <row r="23" spans="2:19" ht="18" customHeight="1" thickBot="1">
      <c r="B23" s="1263"/>
      <c r="C23" s="200"/>
      <c r="D23" s="13"/>
      <c r="E23" s="14"/>
      <c r="F23" s="201" t="s">
        <v>394</v>
      </c>
      <c r="G23" s="202"/>
      <c r="H23" s="299"/>
      <c r="I23" s="300"/>
      <c r="J23" s="204"/>
      <c r="K23" s="203"/>
      <c r="L23" s="203"/>
      <c r="M23" s="301"/>
      <c r="N23" s="302"/>
      <c r="O23" s="303"/>
      <c r="P23" s="378"/>
      <c r="Q23" s="304"/>
      <c r="R23" s="305"/>
      <c r="S23" s="306"/>
    </row>
    <row r="24" spans="2:19" ht="18" customHeight="1" thickTop="1">
      <c r="B24" s="1263"/>
      <c r="C24" s="196"/>
      <c r="D24" s="1251" t="s">
        <v>38</v>
      </c>
      <c r="E24" s="1252"/>
      <c r="F24" s="1252"/>
      <c r="G24" s="1253"/>
      <c r="H24" s="332"/>
      <c r="I24" s="333"/>
      <c r="J24" s="225"/>
      <c r="K24" s="227"/>
      <c r="L24" s="227"/>
      <c r="M24" s="228"/>
      <c r="N24" s="334"/>
      <c r="O24" s="335"/>
      <c r="P24" s="338"/>
      <c r="Q24" s="336"/>
      <c r="R24" s="337"/>
      <c r="S24" s="338"/>
    </row>
    <row r="25" spans="2:19" ht="18" customHeight="1" thickBot="1">
      <c r="B25" s="1263"/>
      <c r="C25" s="200"/>
      <c r="D25" s="13"/>
      <c r="E25" s="14"/>
      <c r="F25" s="434" t="s">
        <v>395</v>
      </c>
      <c r="G25" s="202"/>
      <c r="H25" s="299"/>
      <c r="I25" s="231"/>
      <c r="J25" s="204"/>
      <c r="K25" s="230"/>
      <c r="L25" s="230"/>
      <c r="M25" s="232"/>
      <c r="N25" s="339"/>
      <c r="O25" s="340"/>
      <c r="P25" s="306"/>
      <c r="Q25" s="341"/>
      <c r="R25" s="342"/>
      <c r="S25" s="306"/>
    </row>
    <row r="26" spans="2:22" ht="18" customHeight="1" thickTop="1">
      <c r="B26" s="1263"/>
      <c r="C26" s="196"/>
      <c r="D26" s="1240" t="s">
        <v>536</v>
      </c>
      <c r="E26" s="1231"/>
      <c r="F26" s="1231"/>
      <c r="G26" s="1241"/>
      <c r="H26" s="571">
        <v>56</v>
      </c>
      <c r="I26" s="572">
        <v>56</v>
      </c>
      <c r="J26" s="573">
        <v>57</v>
      </c>
      <c r="K26" s="574">
        <v>57</v>
      </c>
      <c r="L26" s="574">
        <v>58</v>
      </c>
      <c r="M26" s="575">
        <v>58</v>
      </c>
      <c r="N26" s="345"/>
      <c r="O26" s="346"/>
      <c r="P26" s="448"/>
      <c r="Q26" s="347"/>
      <c r="R26" s="348"/>
      <c r="S26" s="349"/>
      <c r="V26" s="350"/>
    </row>
    <row r="27" spans="2:19" ht="18" customHeight="1">
      <c r="B27" s="1263"/>
      <c r="C27" s="196"/>
      <c r="D27" s="235"/>
      <c r="E27" s="236"/>
      <c r="F27" s="435" t="s">
        <v>392</v>
      </c>
      <c r="G27" s="218"/>
      <c r="H27" s="351"/>
      <c r="I27" s="315"/>
      <c r="J27" s="218">
        <v>5</v>
      </c>
      <c r="K27" s="219">
        <v>5</v>
      </c>
      <c r="L27" s="219">
        <v>10</v>
      </c>
      <c r="M27" s="316">
        <v>10</v>
      </c>
      <c r="N27" s="317">
        <f>SUM(I27:M27)</f>
        <v>30</v>
      </c>
      <c r="O27" s="318"/>
      <c r="P27" s="352"/>
      <c r="Q27" s="319"/>
      <c r="R27" s="320"/>
      <c r="S27" s="352"/>
    </row>
    <row r="28" spans="2:19" ht="18" customHeight="1">
      <c r="B28" s="1263"/>
      <c r="C28" s="190" t="s">
        <v>39</v>
      </c>
      <c r="D28" s="187"/>
      <c r="E28" s="187"/>
      <c r="F28" s="187"/>
      <c r="G28" s="187"/>
      <c r="H28" s="187"/>
      <c r="I28" s="240"/>
      <c r="J28" s="191"/>
      <c r="K28" s="191"/>
      <c r="L28" s="191"/>
      <c r="M28" s="241"/>
      <c r="N28" s="191"/>
      <c r="O28" s="453"/>
      <c r="P28" s="191"/>
      <c r="Q28" s="191"/>
      <c r="R28" s="241"/>
      <c r="S28" s="236"/>
    </row>
    <row r="29" spans="2:19" ht="18" customHeight="1">
      <c r="B29" s="1263"/>
      <c r="C29" s="196"/>
      <c r="D29" s="1256" t="s">
        <v>57</v>
      </c>
      <c r="E29" s="1257"/>
      <c r="F29" s="1257"/>
      <c r="G29" s="1257"/>
      <c r="H29" s="242"/>
      <c r="I29" s="353"/>
      <c r="J29" s="515"/>
      <c r="K29" s="243"/>
      <c r="L29" s="243"/>
      <c r="M29" s="354"/>
      <c r="N29" s="245"/>
      <c r="O29" s="259"/>
      <c r="P29" s="245"/>
      <c r="Q29" s="245"/>
      <c r="R29" s="246"/>
      <c r="S29" s="247"/>
    </row>
    <row r="30" spans="2:19" s="248" customFormat="1" ht="18" customHeight="1">
      <c r="B30" s="1263"/>
      <c r="C30" s="249"/>
      <c r="D30" s="249"/>
      <c r="E30" s="1236" t="s">
        <v>32</v>
      </c>
      <c r="F30" s="1258"/>
      <c r="G30" s="1237"/>
      <c r="H30" s="250">
        <v>56</v>
      </c>
      <c r="I30" s="279">
        <v>56</v>
      </c>
      <c r="J30" s="190">
        <v>56</v>
      </c>
      <c r="K30" s="182">
        <v>56</v>
      </c>
      <c r="L30" s="182">
        <v>56</v>
      </c>
      <c r="M30" s="280">
        <v>56</v>
      </c>
      <c r="N30" s="355"/>
      <c r="O30" s="281"/>
      <c r="P30" s="285"/>
      <c r="Q30" s="282"/>
      <c r="R30" s="283"/>
      <c r="S30" s="298"/>
    </row>
    <row r="31" spans="2:19" ht="18" customHeight="1">
      <c r="B31" s="1263"/>
      <c r="C31" s="196"/>
      <c r="D31" s="249"/>
      <c r="E31" s="251"/>
      <c r="F31" s="1234" t="s">
        <v>392</v>
      </c>
      <c r="G31" s="1235"/>
      <c r="H31" s="351"/>
      <c r="I31" s="356">
        <v>0</v>
      </c>
      <c r="J31" s="589">
        <v>0</v>
      </c>
      <c r="K31" s="252">
        <v>0</v>
      </c>
      <c r="L31" s="252">
        <v>0</v>
      </c>
      <c r="M31" s="357">
        <v>0</v>
      </c>
      <c r="N31" s="358"/>
      <c r="O31" s="359"/>
      <c r="P31" s="362"/>
      <c r="Q31" s="360"/>
      <c r="R31" s="361"/>
      <c r="S31" s="362"/>
    </row>
    <row r="32" spans="2:22" ht="18" customHeight="1">
      <c r="B32" s="1263"/>
      <c r="C32" s="196"/>
      <c r="D32" s="257"/>
      <c r="E32" s="258"/>
      <c r="F32" s="1236" t="s">
        <v>50</v>
      </c>
      <c r="G32" s="1237"/>
      <c r="H32" s="250"/>
      <c r="I32" s="292"/>
      <c r="J32" s="174"/>
      <c r="K32" s="197"/>
      <c r="L32" s="197"/>
      <c r="M32" s="293"/>
      <c r="N32" s="363"/>
      <c r="O32" s="364"/>
      <c r="P32" s="449"/>
      <c r="Q32" s="365"/>
      <c r="R32" s="366"/>
      <c r="S32" s="298"/>
      <c r="V32" s="350"/>
    </row>
    <row r="33" spans="2:19" ht="18" customHeight="1">
      <c r="B33" s="1263"/>
      <c r="C33" s="196"/>
      <c r="D33" s="249"/>
      <c r="E33" s="251"/>
      <c r="F33" s="235"/>
      <c r="G33" s="435" t="s">
        <v>392</v>
      </c>
      <c r="H33" s="351"/>
      <c r="I33" s="315"/>
      <c r="J33" s="218"/>
      <c r="K33" s="219"/>
      <c r="L33" s="219"/>
      <c r="M33" s="316"/>
      <c r="N33" s="317"/>
      <c r="O33" s="318"/>
      <c r="P33" s="352"/>
      <c r="Q33" s="319"/>
      <c r="R33" s="320"/>
      <c r="S33" s="352"/>
    </row>
    <row r="34" spans="2:22" ht="18" customHeight="1">
      <c r="B34" s="1263"/>
      <c r="C34" s="196"/>
      <c r="D34" s="257"/>
      <c r="E34" s="258"/>
      <c r="F34" s="1238" t="s">
        <v>33</v>
      </c>
      <c r="G34" s="1239"/>
      <c r="H34" s="258"/>
      <c r="I34" s="308"/>
      <c r="J34" s="516"/>
      <c r="K34" s="209"/>
      <c r="L34" s="209"/>
      <c r="M34" s="309"/>
      <c r="N34" s="367"/>
      <c r="O34" s="368"/>
      <c r="P34" s="450"/>
      <c r="Q34" s="369"/>
      <c r="R34" s="370"/>
      <c r="S34" s="314"/>
      <c r="V34" s="350"/>
    </row>
    <row r="35" spans="2:19" ht="18" customHeight="1" thickBot="1">
      <c r="B35" s="1263"/>
      <c r="C35" s="196"/>
      <c r="D35" s="249"/>
      <c r="E35" s="251"/>
      <c r="F35" s="215"/>
      <c r="G35" s="436" t="s">
        <v>392</v>
      </c>
      <c r="H35" s="351"/>
      <c r="I35" s="371"/>
      <c r="J35" s="590"/>
      <c r="K35" s="238"/>
      <c r="L35" s="238"/>
      <c r="M35" s="372"/>
      <c r="N35" s="373"/>
      <c r="O35" s="374"/>
      <c r="P35" s="377"/>
      <c r="Q35" s="375"/>
      <c r="R35" s="376"/>
      <c r="S35" s="377"/>
    </row>
    <row r="36" spans="2:22" ht="18" customHeight="1" thickTop="1">
      <c r="B36" s="1263"/>
      <c r="C36" s="264"/>
      <c r="D36" s="1230" t="s">
        <v>223</v>
      </c>
      <c r="E36" s="1231"/>
      <c r="F36" s="1231"/>
      <c r="G36" s="1232"/>
      <c r="H36" s="591">
        <v>65</v>
      </c>
      <c r="I36" s="343">
        <v>68</v>
      </c>
      <c r="J36" s="573">
        <v>74</v>
      </c>
      <c r="K36" s="233">
        <v>77</v>
      </c>
      <c r="L36" s="233">
        <v>78</v>
      </c>
      <c r="M36" s="344">
        <v>80</v>
      </c>
      <c r="N36" s="345"/>
      <c r="O36" s="346"/>
      <c r="P36" s="448"/>
      <c r="Q36" s="347"/>
      <c r="R36" s="348"/>
      <c r="S36" s="349"/>
      <c r="V36" s="350"/>
    </row>
    <row r="37" spans="2:19" ht="18" customHeight="1" thickBot="1">
      <c r="B37" s="1263"/>
      <c r="C37" s="200"/>
      <c r="D37" s="13"/>
      <c r="E37" s="14"/>
      <c r="F37" s="437" t="s">
        <v>397</v>
      </c>
      <c r="G37" s="265"/>
      <c r="H37" s="299"/>
      <c r="I37" s="300">
        <v>1</v>
      </c>
      <c r="J37" s="202">
        <v>1</v>
      </c>
      <c r="K37" s="203">
        <v>1</v>
      </c>
      <c r="L37" s="203">
        <v>1</v>
      </c>
      <c r="M37" s="301">
        <v>1</v>
      </c>
      <c r="N37" s="302">
        <f>SUM(I37:M37)</f>
        <v>5</v>
      </c>
      <c r="O37" s="303"/>
      <c r="P37" s="378"/>
      <c r="Q37" s="304"/>
      <c r="R37" s="305"/>
      <c r="S37" s="378"/>
    </row>
    <row r="38" spans="2:19" ht="18" customHeight="1" thickTop="1">
      <c r="B38" s="1263"/>
      <c r="C38" s="196"/>
      <c r="D38" s="1230" t="s">
        <v>291</v>
      </c>
      <c r="E38" s="1231"/>
      <c r="F38" s="1231"/>
      <c r="G38" s="1232"/>
      <c r="H38" s="331"/>
      <c r="I38" s="308">
        <v>2</v>
      </c>
      <c r="J38" s="573">
        <v>2</v>
      </c>
      <c r="K38" s="209">
        <v>2</v>
      </c>
      <c r="L38" s="209">
        <v>2</v>
      </c>
      <c r="M38" s="309">
        <v>2</v>
      </c>
      <c r="N38" s="310"/>
      <c r="O38" s="311"/>
      <c r="P38" s="314"/>
      <c r="Q38" s="312"/>
      <c r="R38" s="313"/>
      <c r="S38" s="314"/>
    </row>
    <row r="39" spans="2:19" ht="18" customHeight="1" thickBot="1">
      <c r="B39" s="1263"/>
      <c r="C39" s="200"/>
      <c r="D39" s="13"/>
      <c r="E39" s="14"/>
      <c r="F39" s="437" t="s">
        <v>398</v>
      </c>
      <c r="G39" s="265"/>
      <c r="H39" s="299"/>
      <c r="I39" s="356">
        <v>2</v>
      </c>
      <c r="J39" s="202">
        <v>2</v>
      </c>
      <c r="K39" s="254">
        <v>2</v>
      </c>
      <c r="L39" s="254">
        <v>2</v>
      </c>
      <c r="M39" s="255">
        <v>2</v>
      </c>
      <c r="N39" s="358">
        <v>10</v>
      </c>
      <c r="O39" s="359"/>
      <c r="P39" s="362"/>
      <c r="Q39" s="360"/>
      <c r="R39" s="361"/>
      <c r="S39" s="362"/>
    </row>
    <row r="40" spans="2:19" ht="18" customHeight="1" thickTop="1">
      <c r="B40" s="1263"/>
      <c r="C40" s="196"/>
      <c r="D40" s="1230" t="s">
        <v>51</v>
      </c>
      <c r="E40" s="1231"/>
      <c r="F40" s="1231"/>
      <c r="G40" s="1232"/>
      <c r="H40" s="322"/>
      <c r="I40" s="343"/>
      <c r="J40" s="573"/>
      <c r="K40" s="233"/>
      <c r="L40" s="233"/>
      <c r="M40" s="344"/>
      <c r="N40" s="345"/>
      <c r="O40" s="346"/>
      <c r="P40" s="448"/>
      <c r="Q40" s="347"/>
      <c r="R40" s="348"/>
      <c r="S40" s="349"/>
    </row>
    <row r="41" spans="2:19" ht="18" customHeight="1" thickBot="1">
      <c r="B41" s="1264"/>
      <c r="C41" s="267"/>
      <c r="D41" s="235"/>
      <c r="E41" s="236"/>
      <c r="F41" s="435" t="s">
        <v>392</v>
      </c>
      <c r="G41" s="237"/>
      <c r="H41" s="351"/>
      <c r="I41" s="379"/>
      <c r="J41" s="380"/>
      <c r="K41" s="381"/>
      <c r="L41" s="381"/>
      <c r="M41" s="382"/>
      <c r="N41" s="317"/>
      <c r="O41" s="383"/>
      <c r="P41" s="451"/>
      <c r="Q41" s="384"/>
      <c r="R41" s="385"/>
      <c r="S41" s="352"/>
    </row>
    <row r="42" spans="2:19" ht="18" customHeight="1" thickTop="1">
      <c r="B42" s="386"/>
      <c r="C42" s="175"/>
      <c r="D42" s="251"/>
      <c r="E42" s="251"/>
      <c r="F42" s="251"/>
      <c r="G42" s="251"/>
      <c r="H42" s="251"/>
      <c r="I42" s="272"/>
      <c r="J42" s="15"/>
      <c r="K42" s="1274" t="s">
        <v>399</v>
      </c>
      <c r="L42" s="1275"/>
      <c r="M42" s="1276"/>
      <c r="N42" s="198">
        <f>SUM(N19,N21,N23,N25,N27,N31,N33,N35,N37,N39)</f>
        <v>105</v>
      </c>
      <c r="O42" s="350"/>
      <c r="P42" s="189"/>
      <c r="Q42" s="189"/>
      <c r="R42" s="189"/>
      <c r="S42" s="387"/>
    </row>
    <row r="43" spans="2:19" ht="18" customHeight="1">
      <c r="B43" s="386"/>
      <c r="C43" s="175"/>
      <c r="D43" s="251"/>
      <c r="E43" s="251"/>
      <c r="F43" s="251"/>
      <c r="G43" s="251"/>
      <c r="H43" s="251"/>
      <c r="I43" s="272"/>
      <c r="J43" s="15"/>
      <c r="K43" s="1277" t="s">
        <v>380</v>
      </c>
      <c r="L43" s="1215"/>
      <c r="M43" s="1216"/>
      <c r="N43" s="198">
        <v>104</v>
      </c>
      <c r="O43" s="350"/>
      <c r="P43" s="189"/>
      <c r="Q43" s="189"/>
      <c r="R43" s="189"/>
      <c r="S43" s="189"/>
    </row>
    <row r="44" spans="3:19" ht="6.75" customHeight="1" thickBot="1">
      <c r="C44" s="286"/>
      <c r="D44" s="187"/>
      <c r="E44" s="187"/>
      <c r="F44" s="187"/>
      <c r="G44" s="187"/>
      <c r="H44" s="187"/>
      <c r="I44" s="272"/>
      <c r="J44" s="15"/>
      <c r="K44" s="272"/>
      <c r="L44" s="272"/>
      <c r="M44" s="272"/>
      <c r="N44" s="289"/>
      <c r="O44" s="189"/>
      <c r="P44" s="189"/>
      <c r="Q44" s="189"/>
      <c r="R44" s="189"/>
      <c r="S44" s="289"/>
    </row>
    <row r="45" spans="2:19" ht="18" customHeight="1" thickTop="1">
      <c r="B45" s="1262" t="s">
        <v>400</v>
      </c>
      <c r="C45" s="190" t="s">
        <v>67</v>
      </c>
      <c r="D45" s="191"/>
      <c r="E45" s="191"/>
      <c r="F45" s="191"/>
      <c r="G45" s="191"/>
      <c r="H45" s="191"/>
      <c r="I45" s="192"/>
      <c r="J45" s="193"/>
      <c r="K45" s="193"/>
      <c r="L45" s="193"/>
      <c r="M45" s="194"/>
      <c r="N45" s="191"/>
      <c r="O45" s="452"/>
      <c r="P45" s="193"/>
      <c r="Q45" s="193"/>
      <c r="R45" s="194"/>
      <c r="S45" s="195"/>
    </row>
    <row r="46" spans="2:19" ht="18" customHeight="1">
      <c r="B46" s="1263"/>
      <c r="C46" s="196"/>
      <c r="D46" s="1254" t="s">
        <v>30</v>
      </c>
      <c r="E46" s="1255"/>
      <c r="F46" s="1255"/>
      <c r="G46" s="1255"/>
      <c r="H46" s="388"/>
      <c r="I46" s="389"/>
      <c r="J46" s="390"/>
      <c r="K46" s="508"/>
      <c r="L46" s="182"/>
      <c r="M46" s="280"/>
      <c r="N46" s="454"/>
      <c r="O46" s="183"/>
      <c r="P46" s="445"/>
      <c r="Q46" s="184"/>
      <c r="R46" s="185"/>
      <c r="S46" s="199"/>
    </row>
    <row r="47" spans="2:19" ht="18" customHeight="1" thickBot="1">
      <c r="B47" s="1263"/>
      <c r="C47" s="200"/>
      <c r="D47" s="13"/>
      <c r="E47" s="14"/>
      <c r="F47" s="201" t="s">
        <v>391</v>
      </c>
      <c r="G47" s="202"/>
      <c r="H47" s="299"/>
      <c r="I47" s="391"/>
      <c r="J47" s="392"/>
      <c r="K47" s="393"/>
      <c r="L47" s="393"/>
      <c r="M47" s="613"/>
      <c r="N47" s="455"/>
      <c r="O47" s="614"/>
      <c r="P47" s="615"/>
      <c r="Q47" s="206"/>
      <c r="R47" s="616"/>
      <c r="S47" s="617">
        <f>SUM(O47:R47)+M47</f>
        <v>0</v>
      </c>
    </row>
    <row r="48" spans="2:19" ht="18" customHeight="1" thickTop="1">
      <c r="B48" s="1263"/>
      <c r="C48" s="196"/>
      <c r="D48" s="1254" t="s">
        <v>37</v>
      </c>
      <c r="E48" s="1255"/>
      <c r="F48" s="1255"/>
      <c r="G48" s="1255"/>
      <c r="H48" s="394"/>
      <c r="I48" s="395"/>
      <c r="J48" s="396"/>
      <c r="K48" s="509"/>
      <c r="L48" s="644"/>
      <c r="M48" s="618"/>
      <c r="N48" s="456"/>
      <c r="O48" s="619"/>
      <c r="P48" s="620"/>
      <c r="Q48" s="227"/>
      <c r="R48" s="228"/>
      <c r="S48" s="214"/>
    </row>
    <row r="49" spans="2:19" ht="18" customHeight="1" thickBot="1">
      <c r="B49" s="1263"/>
      <c r="C49" s="200"/>
      <c r="D49" s="215"/>
      <c r="E49" s="216"/>
      <c r="F49" s="217" t="s">
        <v>392</v>
      </c>
      <c r="G49" s="218"/>
      <c r="H49" s="351"/>
      <c r="I49" s="397"/>
      <c r="J49" s="398"/>
      <c r="K49" s="393"/>
      <c r="L49" s="408"/>
      <c r="M49" s="316"/>
      <c r="N49" s="457"/>
      <c r="O49" s="220"/>
      <c r="P49" s="239"/>
      <c r="Q49" s="221"/>
      <c r="R49" s="222"/>
      <c r="S49" s="223">
        <f>SUM(O49:R49)+M49</f>
        <v>0</v>
      </c>
    </row>
    <row r="50" spans="2:19" ht="18" customHeight="1" thickTop="1">
      <c r="B50" s="1263"/>
      <c r="C50" s="196"/>
      <c r="D50" s="1230" t="s">
        <v>31</v>
      </c>
      <c r="E50" s="1231"/>
      <c r="F50" s="1231"/>
      <c r="G50" s="1241"/>
      <c r="H50" s="399"/>
      <c r="I50" s="400"/>
      <c r="J50" s="401"/>
      <c r="K50" s="510"/>
      <c r="L50" s="224"/>
      <c r="M50" s="325"/>
      <c r="N50" s="458"/>
      <c r="O50" s="621"/>
      <c r="P50" s="622"/>
      <c r="Q50" s="623"/>
      <c r="R50" s="624"/>
      <c r="S50" s="226"/>
    </row>
    <row r="51" spans="2:19" ht="18" customHeight="1" thickBot="1">
      <c r="B51" s="1263"/>
      <c r="C51" s="200"/>
      <c r="D51" s="13"/>
      <c r="E51" s="14"/>
      <c r="F51" s="201" t="s">
        <v>394</v>
      </c>
      <c r="G51" s="202"/>
      <c r="H51" s="299"/>
      <c r="I51" s="391"/>
      <c r="J51" s="392"/>
      <c r="K51" s="393"/>
      <c r="L51" s="393"/>
      <c r="M51" s="301"/>
      <c r="N51" s="455"/>
      <c r="O51" s="205"/>
      <c r="P51" s="266"/>
      <c r="Q51" s="206"/>
      <c r="R51" s="207"/>
      <c r="S51" s="208">
        <f>SUM(O51:R51)+M51</f>
        <v>0</v>
      </c>
    </row>
    <row r="52" spans="2:19" ht="18" customHeight="1" thickTop="1">
      <c r="B52" s="1263"/>
      <c r="C52" s="196"/>
      <c r="D52" s="1251" t="s">
        <v>38</v>
      </c>
      <c r="E52" s="1252"/>
      <c r="F52" s="1252"/>
      <c r="G52" s="1253"/>
      <c r="H52" s="402"/>
      <c r="I52" s="403"/>
      <c r="J52" s="401"/>
      <c r="K52" s="336"/>
      <c r="L52" s="227"/>
      <c r="M52" s="228"/>
      <c r="N52" s="459"/>
      <c r="O52" s="619"/>
      <c r="P52" s="620"/>
      <c r="Q52" s="227"/>
      <c r="R52" s="228"/>
      <c r="S52" s="229"/>
    </row>
    <row r="53" spans="2:19" ht="18" customHeight="1" thickBot="1">
      <c r="B53" s="1263"/>
      <c r="C53" s="200"/>
      <c r="D53" s="13"/>
      <c r="E53" s="14"/>
      <c r="F53" s="434" t="s">
        <v>395</v>
      </c>
      <c r="G53" s="202"/>
      <c r="H53" s="404"/>
      <c r="I53" s="340"/>
      <c r="J53" s="392"/>
      <c r="K53" s="304"/>
      <c r="L53" s="341"/>
      <c r="M53" s="232"/>
      <c r="N53" s="460"/>
      <c r="O53" s="231"/>
      <c r="P53" s="208"/>
      <c r="Q53" s="230"/>
      <c r="R53" s="232"/>
      <c r="S53" s="208">
        <f>SUM(O53:R53)+M53</f>
        <v>0</v>
      </c>
    </row>
    <row r="54" spans="2:19" ht="18" customHeight="1" thickTop="1">
      <c r="B54" s="1263"/>
      <c r="C54" s="196"/>
      <c r="D54" s="1240" t="s">
        <v>542</v>
      </c>
      <c r="E54" s="1231"/>
      <c r="F54" s="1231"/>
      <c r="G54" s="1241"/>
      <c r="H54" s="405"/>
      <c r="I54" s="655"/>
      <c r="J54" s="401"/>
      <c r="K54" s="656"/>
      <c r="L54" s="645"/>
      <c r="M54" s="630"/>
      <c r="N54" s="458"/>
      <c r="O54" s="621"/>
      <c r="P54" s="622"/>
      <c r="Q54" s="623"/>
      <c r="R54" s="624"/>
      <c r="S54" s="234"/>
    </row>
    <row r="55" spans="2:19" ht="18" customHeight="1">
      <c r="B55" s="1263"/>
      <c r="C55" s="196"/>
      <c r="D55" s="235"/>
      <c r="E55" s="236"/>
      <c r="F55" s="435" t="s">
        <v>392</v>
      </c>
      <c r="G55" s="218"/>
      <c r="H55" s="351"/>
      <c r="I55" s="397"/>
      <c r="J55" s="398"/>
      <c r="K55" s="408"/>
      <c r="L55" s="408"/>
      <c r="M55" s="316"/>
      <c r="N55" s="457"/>
      <c r="O55" s="220"/>
      <c r="P55" s="239"/>
      <c r="Q55" s="221"/>
      <c r="R55" s="222"/>
      <c r="S55" s="239">
        <f>SUM(O55:R55)+M55</f>
        <v>0</v>
      </c>
    </row>
    <row r="56" spans="2:19" ht="18" customHeight="1">
      <c r="B56" s="1263"/>
      <c r="C56" s="190" t="s">
        <v>39</v>
      </c>
      <c r="D56" s="187"/>
      <c r="E56" s="187"/>
      <c r="F56" s="187"/>
      <c r="G56" s="187"/>
      <c r="H56" s="187"/>
      <c r="I56" s="240"/>
      <c r="J56" s="191"/>
      <c r="K56" s="191"/>
      <c r="L56" s="191"/>
      <c r="M56" s="241"/>
      <c r="N56" s="191"/>
      <c r="O56" s="453"/>
      <c r="P56" s="191"/>
      <c r="Q56" s="191"/>
      <c r="R56" s="241"/>
      <c r="S56" s="236"/>
    </row>
    <row r="57" spans="2:19" ht="18" customHeight="1">
      <c r="B57" s="1263"/>
      <c r="C57" s="196"/>
      <c r="D57" s="1256" t="s">
        <v>57</v>
      </c>
      <c r="E57" s="1257"/>
      <c r="F57" s="1257"/>
      <c r="G57" s="1257"/>
      <c r="H57" s="242"/>
      <c r="I57" s="353"/>
      <c r="J57" s="244"/>
      <c r="K57" s="243"/>
      <c r="L57" s="243"/>
      <c r="M57" s="354"/>
      <c r="N57" s="245"/>
      <c r="O57" s="259"/>
      <c r="P57" s="245"/>
      <c r="Q57" s="245"/>
      <c r="R57" s="246"/>
      <c r="S57" s="247"/>
    </row>
    <row r="58" spans="2:19" ht="18" customHeight="1">
      <c r="B58" s="1263"/>
      <c r="C58" s="249"/>
      <c r="D58" s="249"/>
      <c r="E58" s="1236" t="s">
        <v>32</v>
      </c>
      <c r="F58" s="1258"/>
      <c r="G58" s="1237"/>
      <c r="H58" s="409"/>
      <c r="I58" s="287"/>
      <c r="J58" s="288"/>
      <c r="K58" s="284"/>
      <c r="L58" s="182"/>
      <c r="M58" s="280"/>
      <c r="N58" s="446"/>
      <c r="O58" s="183"/>
      <c r="P58" s="445"/>
      <c r="Q58" s="184"/>
      <c r="R58" s="185"/>
      <c r="S58" s="199"/>
    </row>
    <row r="59" spans="2:19" ht="18" customHeight="1">
      <c r="B59" s="1263"/>
      <c r="C59" s="196"/>
      <c r="D59" s="249"/>
      <c r="E59" s="251"/>
      <c r="F59" s="1280" t="s">
        <v>392</v>
      </c>
      <c r="G59" s="1235"/>
      <c r="H59" s="351"/>
      <c r="I59" s="410"/>
      <c r="J59" s="411"/>
      <c r="K59" s="408"/>
      <c r="L59" s="512"/>
      <c r="M59" s="357"/>
      <c r="N59" s="461"/>
      <c r="O59" s="253"/>
      <c r="P59" s="256"/>
      <c r="Q59" s="254"/>
      <c r="R59" s="255"/>
      <c r="S59" s="256">
        <f>M59+SUM(O59:R59)</f>
        <v>0</v>
      </c>
    </row>
    <row r="60" spans="2:19" ht="18" customHeight="1">
      <c r="B60" s="1263"/>
      <c r="C60" s="196"/>
      <c r="D60" s="257"/>
      <c r="E60" s="258"/>
      <c r="F60" s="1236" t="s">
        <v>50</v>
      </c>
      <c r="G60" s="1237"/>
      <c r="H60" s="409"/>
      <c r="I60" s="389"/>
      <c r="J60" s="390"/>
      <c r="K60" s="508"/>
      <c r="L60" s="182"/>
      <c r="M60" s="280"/>
      <c r="N60" s="625"/>
      <c r="O60" s="626"/>
      <c r="P60" s="627"/>
      <c r="Q60" s="628"/>
      <c r="R60" s="629"/>
      <c r="S60" s="199"/>
    </row>
    <row r="61" spans="2:19" ht="18" customHeight="1">
      <c r="B61" s="1263"/>
      <c r="C61" s="196"/>
      <c r="D61" s="249"/>
      <c r="E61" s="251"/>
      <c r="F61" s="235"/>
      <c r="G61" s="435" t="s">
        <v>392</v>
      </c>
      <c r="H61" s="412"/>
      <c r="I61" s="397"/>
      <c r="J61" s="398"/>
      <c r="K61" s="408"/>
      <c r="L61" s="408"/>
      <c r="M61" s="316"/>
      <c r="N61" s="457"/>
      <c r="O61" s="220"/>
      <c r="P61" s="239"/>
      <c r="Q61" s="221"/>
      <c r="R61" s="222"/>
      <c r="S61" s="239">
        <f>M61+SUM(O61:R61)</f>
        <v>0</v>
      </c>
    </row>
    <row r="62" spans="2:19" ht="18" customHeight="1">
      <c r="B62" s="1263"/>
      <c r="C62" s="196"/>
      <c r="D62" s="257"/>
      <c r="E62" s="258"/>
      <c r="F62" s="1238" t="s">
        <v>33</v>
      </c>
      <c r="G62" s="1239"/>
      <c r="H62" s="413"/>
      <c r="I62" s="395"/>
      <c r="J62" s="396"/>
      <c r="K62" s="509"/>
      <c r="L62" s="644"/>
      <c r="M62" s="618"/>
      <c r="N62" s="462"/>
      <c r="O62" s="657"/>
      <c r="P62" s="658"/>
      <c r="Q62" s="659"/>
      <c r="R62" s="660"/>
      <c r="S62" s="214"/>
    </row>
    <row r="63" spans="2:19" ht="18" customHeight="1" thickBot="1">
      <c r="B63" s="1263"/>
      <c r="C63" s="196"/>
      <c r="D63" s="249"/>
      <c r="E63" s="251"/>
      <c r="F63" s="215"/>
      <c r="G63" s="436" t="s">
        <v>392</v>
      </c>
      <c r="H63" s="414"/>
      <c r="I63" s="415"/>
      <c r="J63" s="416"/>
      <c r="K63" s="408"/>
      <c r="L63" s="513"/>
      <c r="M63" s="372"/>
      <c r="N63" s="463"/>
      <c r="O63" s="260"/>
      <c r="P63" s="263"/>
      <c r="Q63" s="261"/>
      <c r="R63" s="262"/>
      <c r="S63" s="263">
        <f>M63+SUM(O63:R63)</f>
        <v>0</v>
      </c>
    </row>
    <row r="64" spans="2:19" ht="18" customHeight="1" thickTop="1">
      <c r="B64" s="1263"/>
      <c r="C64" s="264"/>
      <c r="D64" s="1230" t="s">
        <v>223</v>
      </c>
      <c r="E64" s="1231"/>
      <c r="F64" s="1231"/>
      <c r="G64" s="1232"/>
      <c r="H64" s="417"/>
      <c r="I64" s="406"/>
      <c r="J64" s="407"/>
      <c r="K64" s="511"/>
      <c r="L64" s="645"/>
      <c r="M64" s="630"/>
      <c r="N64" s="458"/>
      <c r="O64" s="621"/>
      <c r="P64" s="622"/>
      <c r="Q64" s="623"/>
      <c r="R64" s="624"/>
      <c r="S64" s="234"/>
    </row>
    <row r="65" spans="2:19" ht="18" customHeight="1" thickBot="1">
      <c r="B65" s="1263"/>
      <c r="C65" s="200"/>
      <c r="D65" s="13"/>
      <c r="E65" s="14"/>
      <c r="F65" s="437" t="s">
        <v>397</v>
      </c>
      <c r="G65" s="265"/>
      <c r="H65" s="418"/>
      <c r="I65" s="391"/>
      <c r="J65" s="392"/>
      <c r="K65" s="393"/>
      <c r="L65" s="393"/>
      <c r="M65" s="301"/>
      <c r="N65" s="455"/>
      <c r="O65" s="205"/>
      <c r="P65" s="266"/>
      <c r="Q65" s="206"/>
      <c r="R65" s="207"/>
      <c r="S65" s="266">
        <f>M65+SUM(O65:R65)</f>
        <v>0</v>
      </c>
    </row>
    <row r="66" spans="2:19" ht="18" customHeight="1" thickTop="1">
      <c r="B66" s="1263"/>
      <c r="C66" s="196"/>
      <c r="D66" s="1230" t="s">
        <v>291</v>
      </c>
      <c r="E66" s="1231"/>
      <c r="F66" s="1231"/>
      <c r="G66" s="1232"/>
      <c r="H66" s="419"/>
      <c r="I66" s="395"/>
      <c r="J66" s="407"/>
      <c r="K66" s="509"/>
      <c r="L66" s="233"/>
      <c r="M66" s="309"/>
      <c r="N66" s="456"/>
      <c r="O66" s="211"/>
      <c r="P66" s="464"/>
      <c r="Q66" s="212"/>
      <c r="R66" s="213"/>
      <c r="S66" s="214"/>
    </row>
    <row r="67" spans="2:19" ht="18" customHeight="1" thickBot="1">
      <c r="B67" s="1263"/>
      <c r="C67" s="200"/>
      <c r="D67" s="13"/>
      <c r="E67" s="14"/>
      <c r="F67" s="437" t="s">
        <v>398</v>
      </c>
      <c r="G67" s="265"/>
      <c r="H67" s="420"/>
      <c r="I67" s="410"/>
      <c r="J67" s="392"/>
      <c r="K67" s="304"/>
      <c r="L67" s="360"/>
      <c r="M67" s="255"/>
      <c r="N67" s="461"/>
      <c r="O67" s="253"/>
      <c r="P67" s="256"/>
      <c r="Q67" s="254"/>
      <c r="R67" s="255"/>
      <c r="S67" s="256">
        <f>M67+SUM(O67:R67)</f>
        <v>0</v>
      </c>
    </row>
    <row r="68" spans="2:19" ht="18" customHeight="1" thickTop="1">
      <c r="B68" s="1263"/>
      <c r="C68" s="196"/>
      <c r="D68" s="1230" t="s">
        <v>51</v>
      </c>
      <c r="E68" s="1231"/>
      <c r="F68" s="1231"/>
      <c r="G68" s="1232"/>
      <c r="H68" s="417"/>
      <c r="I68" s="655"/>
      <c r="J68" s="401"/>
      <c r="K68" s="656"/>
      <c r="L68" s="645"/>
      <c r="M68" s="630"/>
      <c r="N68" s="458"/>
      <c r="O68" s="621"/>
      <c r="P68" s="622"/>
      <c r="Q68" s="623"/>
      <c r="R68" s="624"/>
      <c r="S68" s="226"/>
    </row>
    <row r="69" spans="2:19" ht="18" customHeight="1" thickBot="1">
      <c r="B69" s="1264"/>
      <c r="C69" s="267"/>
      <c r="D69" s="235"/>
      <c r="E69" s="236"/>
      <c r="F69" s="435" t="s">
        <v>392</v>
      </c>
      <c r="G69" s="237"/>
      <c r="H69" s="412"/>
      <c r="I69" s="421"/>
      <c r="J69" s="422"/>
      <c r="K69" s="423"/>
      <c r="L69" s="423"/>
      <c r="M69" s="382"/>
      <c r="N69" s="457"/>
      <c r="O69" s="268"/>
      <c r="P69" s="465"/>
      <c r="Q69" s="269"/>
      <c r="R69" s="270"/>
      <c r="S69" s="239">
        <f>M69+SUM(O69:R69)</f>
        <v>0</v>
      </c>
    </row>
    <row r="70" spans="2:19" ht="18" customHeight="1" thickTop="1">
      <c r="B70" s="432" t="s">
        <v>381</v>
      </c>
      <c r="C70" s="271"/>
      <c r="D70" s="424"/>
      <c r="E70" s="424"/>
      <c r="F70" s="424"/>
      <c r="G70" s="424"/>
      <c r="H70" s="424"/>
      <c r="I70" s="272"/>
      <c r="J70" s="15"/>
      <c r="K70" s="272"/>
      <c r="L70" s="272"/>
      <c r="M70" s="272"/>
      <c r="N70" s="387"/>
      <c r="O70" s="189"/>
      <c r="P70" s="1281" t="s">
        <v>401</v>
      </c>
      <c r="Q70" s="1275"/>
      <c r="R70" s="1276"/>
      <c r="S70" s="750">
        <f>S47+S49+S51+S53+S55+S59+S61+S63+S65+S67+S69</f>
        <v>0</v>
      </c>
    </row>
    <row r="71" spans="2:19" ht="18" customHeight="1">
      <c r="B71" s="433" t="s">
        <v>402</v>
      </c>
      <c r="C71" s="271"/>
      <c r="D71" s="251"/>
      <c r="E71" s="251"/>
      <c r="F71" s="251"/>
      <c r="G71" s="251"/>
      <c r="H71" s="251"/>
      <c r="I71" s="272"/>
      <c r="J71" s="15"/>
      <c r="K71" s="272"/>
      <c r="L71" s="272"/>
      <c r="M71" s="272"/>
      <c r="N71" s="189"/>
      <c r="O71" s="189"/>
      <c r="P71" s="1233" t="s">
        <v>485</v>
      </c>
      <c r="Q71" s="1215"/>
      <c r="R71" s="1216"/>
      <c r="S71" s="751"/>
    </row>
    <row r="72" spans="2:19" ht="18" customHeight="1">
      <c r="B72" s="432" t="s">
        <v>403</v>
      </c>
      <c r="C72" s="430"/>
      <c r="D72" s="431"/>
      <c r="E72" s="251"/>
      <c r="F72" s="251"/>
      <c r="G72" s="251"/>
      <c r="H72" s="251"/>
      <c r="I72" s="272"/>
      <c r="J72" s="15"/>
      <c r="K72" s="272"/>
      <c r="L72" s="272"/>
      <c r="M72" s="272"/>
      <c r="N72" s="189"/>
      <c r="O72" s="189"/>
      <c r="P72" s="1277" t="s">
        <v>404</v>
      </c>
      <c r="Q72" s="1215"/>
      <c r="R72" s="1216"/>
      <c r="S72" s="184">
        <f>28+14</f>
        <v>42</v>
      </c>
    </row>
    <row r="73" spans="2:19" ht="18" customHeight="1">
      <c r="B73" s="433" t="s">
        <v>405</v>
      </c>
      <c r="C73" s="430"/>
      <c r="D73" s="431"/>
      <c r="E73" s="251"/>
      <c r="F73" s="251"/>
      <c r="G73" s="251"/>
      <c r="H73" s="251"/>
      <c r="I73" s="272"/>
      <c r="J73" s="15"/>
      <c r="K73" s="272"/>
      <c r="L73" s="272"/>
      <c r="M73" s="272"/>
      <c r="N73" s="189"/>
      <c r="O73" s="189"/>
      <c r="P73" s="1277" t="s">
        <v>386</v>
      </c>
      <c r="Q73" s="1215"/>
      <c r="R73" s="1216"/>
      <c r="S73" s="750">
        <f>SUM(S70:S72)</f>
        <v>42</v>
      </c>
    </row>
    <row r="74" spans="3:19" ht="18" customHeight="1">
      <c r="C74" s="175"/>
      <c r="D74" s="251"/>
      <c r="E74" s="251"/>
      <c r="F74" s="251"/>
      <c r="G74" s="251"/>
      <c r="H74" s="251"/>
      <c r="I74" s="272"/>
      <c r="J74" s="15"/>
      <c r="K74" s="272"/>
      <c r="L74" s="272"/>
      <c r="M74" s="272"/>
      <c r="N74" s="189"/>
      <c r="O74" s="189"/>
      <c r="P74" s="1233" t="s">
        <v>407</v>
      </c>
      <c r="Q74" s="1215"/>
      <c r="R74" s="1216"/>
      <c r="S74" s="198">
        <v>28</v>
      </c>
    </row>
    <row r="75" spans="2:19" ht="18" customHeight="1">
      <c r="B75" s="167" t="s">
        <v>383</v>
      </c>
      <c r="C75" s="175"/>
      <c r="D75" s="251"/>
      <c r="E75" s="251"/>
      <c r="F75" s="251"/>
      <c r="G75" s="251"/>
      <c r="H75" s="251"/>
      <c r="I75" s="272"/>
      <c r="J75" s="15"/>
      <c r="K75" s="272"/>
      <c r="L75" s="272"/>
      <c r="M75" s="272"/>
      <c r="N75" s="189"/>
      <c r="O75" s="189"/>
      <c r="P75" s="189"/>
      <c r="Q75" s="189"/>
      <c r="R75" s="189"/>
      <c r="S75" s="189"/>
    </row>
    <row r="76" spans="3:5" ht="18" customHeight="1">
      <c r="C76" s="167" t="s">
        <v>65</v>
      </c>
      <c r="D76" s="167"/>
      <c r="E76" s="167"/>
    </row>
    <row r="77" ht="3" customHeight="1" thickBot="1">
      <c r="R77" s="425"/>
    </row>
    <row r="78" spans="3:17" ht="14.25" customHeight="1" thickTop="1">
      <c r="C78" s="1278"/>
      <c r="D78" s="1243"/>
      <c r="E78" s="1243"/>
      <c r="F78" s="1243"/>
      <c r="G78" s="1244"/>
      <c r="H78" s="567" t="s">
        <v>532</v>
      </c>
      <c r="I78" s="583" t="s">
        <v>533</v>
      </c>
      <c r="J78" s="584" t="s">
        <v>534</v>
      </c>
      <c r="K78" s="611" t="s">
        <v>535</v>
      </c>
      <c r="L78" s="578" t="s">
        <v>526</v>
      </c>
      <c r="M78" s="576" t="s">
        <v>527</v>
      </c>
      <c r="N78" s="577" t="s">
        <v>528</v>
      </c>
      <c r="O78" s="577" t="s">
        <v>529</v>
      </c>
      <c r="P78" s="577" t="s">
        <v>530</v>
      </c>
      <c r="Q78" s="578" t="s">
        <v>531</v>
      </c>
    </row>
    <row r="79" spans="3:17" ht="14.25" customHeight="1">
      <c r="C79" s="1245"/>
      <c r="D79" s="1279"/>
      <c r="E79" s="1279"/>
      <c r="F79" s="1279"/>
      <c r="G79" s="1247"/>
      <c r="H79" s="180" t="s">
        <v>301</v>
      </c>
      <c r="I79" s="579" t="s">
        <v>302</v>
      </c>
      <c r="J79" s="580" t="s">
        <v>303</v>
      </c>
      <c r="K79" s="612" t="s">
        <v>304</v>
      </c>
      <c r="L79" s="581" t="s">
        <v>305</v>
      </c>
      <c r="M79" s="579" t="s">
        <v>296</v>
      </c>
      <c r="N79" s="580" t="s">
        <v>297</v>
      </c>
      <c r="O79" s="580" t="s">
        <v>298</v>
      </c>
      <c r="P79" s="580" t="s">
        <v>299</v>
      </c>
      <c r="Q79" s="581" t="s">
        <v>300</v>
      </c>
    </row>
    <row r="80" spans="3:17" ht="14.25" customHeight="1">
      <c r="C80" s="1248"/>
      <c r="D80" s="1249"/>
      <c r="E80" s="1249"/>
      <c r="F80" s="1249"/>
      <c r="G80" s="1250"/>
      <c r="H80" s="181" t="s">
        <v>96</v>
      </c>
      <c r="I80" s="585" t="s">
        <v>96</v>
      </c>
      <c r="J80" s="586" t="s">
        <v>96</v>
      </c>
      <c r="K80" s="533" t="s">
        <v>96</v>
      </c>
      <c r="L80" s="581" t="s">
        <v>97</v>
      </c>
      <c r="M80" s="582"/>
      <c r="N80" s="580"/>
      <c r="O80" s="580"/>
      <c r="P80" s="580"/>
      <c r="Q80" s="581"/>
    </row>
    <row r="81" spans="3:17" s="248" customFormat="1" ht="18" customHeight="1">
      <c r="C81" s="190" t="s">
        <v>52</v>
      </c>
      <c r="D81" s="191"/>
      <c r="E81" s="191"/>
      <c r="F81" s="195"/>
      <c r="G81" s="195"/>
      <c r="H81" s="587">
        <v>25</v>
      </c>
      <c r="I81" s="701">
        <v>27</v>
      </c>
      <c r="J81" s="691">
        <v>22</v>
      </c>
      <c r="K81" s="745">
        <v>23</v>
      </c>
      <c r="L81" s="702">
        <v>23</v>
      </c>
      <c r="M81" s="701">
        <v>23</v>
      </c>
      <c r="N81" s="691">
        <v>23</v>
      </c>
      <c r="O81" s="691">
        <v>23</v>
      </c>
      <c r="P81" s="691">
        <v>23</v>
      </c>
      <c r="Q81" s="702">
        <v>23</v>
      </c>
    </row>
    <row r="82" spans="3:17" s="248" customFormat="1" ht="18" customHeight="1">
      <c r="C82" s="190" t="s">
        <v>53</v>
      </c>
      <c r="D82" s="191"/>
      <c r="E82" s="191"/>
      <c r="F82" s="195"/>
      <c r="G82" s="195"/>
      <c r="H82" s="587">
        <v>2525</v>
      </c>
      <c r="I82" s="701">
        <v>2832</v>
      </c>
      <c r="J82" s="691">
        <v>2482</v>
      </c>
      <c r="K82" s="745">
        <v>2550</v>
      </c>
      <c r="L82" s="702">
        <v>2623</v>
      </c>
      <c r="M82" s="701">
        <v>2600</v>
      </c>
      <c r="N82" s="691">
        <v>2600</v>
      </c>
      <c r="O82" s="691">
        <v>2600</v>
      </c>
      <c r="P82" s="691">
        <v>2600</v>
      </c>
      <c r="Q82" s="702">
        <v>2600</v>
      </c>
    </row>
    <row r="83" spans="3:17" s="248" customFormat="1" ht="18" customHeight="1">
      <c r="C83" s="190" t="s">
        <v>46</v>
      </c>
      <c r="D83" s="191"/>
      <c r="E83" s="191"/>
      <c r="F83" s="195"/>
      <c r="G83" s="195"/>
      <c r="H83" s="587">
        <v>21000</v>
      </c>
      <c r="I83" s="701">
        <v>21000</v>
      </c>
      <c r="J83" s="691">
        <v>21000</v>
      </c>
      <c r="K83" s="745">
        <v>21000</v>
      </c>
      <c r="L83" s="702">
        <v>21000</v>
      </c>
      <c r="M83" s="701">
        <v>21000</v>
      </c>
      <c r="N83" s="691">
        <v>21000</v>
      </c>
      <c r="O83" s="691">
        <v>21000</v>
      </c>
      <c r="P83" s="691">
        <v>21000</v>
      </c>
      <c r="Q83" s="702">
        <v>21000</v>
      </c>
    </row>
    <row r="84" spans="3:17" s="248" customFormat="1" ht="18" customHeight="1">
      <c r="C84" s="190" t="s">
        <v>47</v>
      </c>
      <c r="D84" s="191"/>
      <c r="E84" s="191"/>
      <c r="F84" s="195"/>
      <c r="G84" s="195"/>
      <c r="H84" s="587">
        <v>10389</v>
      </c>
      <c r="I84" s="701">
        <v>17300</v>
      </c>
      <c r="J84" s="691">
        <v>21000</v>
      </c>
      <c r="K84" s="745">
        <v>21000</v>
      </c>
      <c r="L84" s="702">
        <v>21000</v>
      </c>
      <c r="M84" s="701">
        <v>21000</v>
      </c>
      <c r="N84" s="691">
        <v>21000</v>
      </c>
      <c r="O84" s="691">
        <v>21000</v>
      </c>
      <c r="P84" s="691">
        <v>21000</v>
      </c>
      <c r="Q84" s="702">
        <v>21000</v>
      </c>
    </row>
    <row r="85" spans="3:17" s="248" customFormat="1" ht="18" customHeight="1">
      <c r="C85" s="190" t="s">
        <v>54</v>
      </c>
      <c r="D85" s="191"/>
      <c r="E85" s="191"/>
      <c r="F85" s="195"/>
      <c r="G85" s="195"/>
      <c r="H85" s="190">
        <v>49.5</v>
      </c>
      <c r="I85" s="183">
        <v>82.4</v>
      </c>
      <c r="J85" s="184">
        <v>55.6</v>
      </c>
      <c r="K85" s="746">
        <v>56</v>
      </c>
      <c r="L85" s="185">
        <v>56</v>
      </c>
      <c r="M85" s="183">
        <v>56</v>
      </c>
      <c r="N85" s="184">
        <v>56</v>
      </c>
      <c r="O85" s="184">
        <v>56</v>
      </c>
      <c r="P85" s="184">
        <v>56</v>
      </c>
      <c r="Q85" s="185">
        <v>56</v>
      </c>
    </row>
    <row r="86" spans="3:17" s="248" customFormat="1" ht="18" customHeight="1">
      <c r="C86" s="190" t="s">
        <v>48</v>
      </c>
      <c r="D86" s="191"/>
      <c r="E86" s="191"/>
      <c r="F86" s="195"/>
      <c r="G86" s="195"/>
      <c r="H86" s="190">
        <v>62</v>
      </c>
      <c r="I86" s="183">
        <v>62</v>
      </c>
      <c r="J86" s="184">
        <v>63</v>
      </c>
      <c r="K86" s="746">
        <v>63</v>
      </c>
      <c r="L86" s="702">
        <f>Ⅲ①!N8/'Ⅴ②（水道・延長）'!L82*1000</f>
        <v>62.08812156200643</v>
      </c>
      <c r="M86" s="701">
        <f>Ⅲ①!O8/'Ⅴ②（水道・延長）'!M82*1000</f>
        <v>85.76923076923076</v>
      </c>
      <c r="N86" s="691">
        <f>Ⅲ①!P8/'Ⅴ②（水道・延長）'!N82*1000</f>
        <v>85.76923076923076</v>
      </c>
      <c r="O86" s="691">
        <f>Ⅲ①!Q8/'Ⅴ②（水道・延長）'!O82*1000</f>
        <v>85.76923076923076</v>
      </c>
      <c r="P86" s="691">
        <f>Ⅲ①!R8/'Ⅴ②（水道・延長）'!P82*1000</f>
        <v>85.76923076923076</v>
      </c>
      <c r="Q86" s="702">
        <f>Ⅲ①!S8/'Ⅴ②（水道・延長）'!Q82*1000</f>
        <v>85.76923076923076</v>
      </c>
    </row>
    <row r="87" spans="3:17" s="248" customFormat="1" ht="18" customHeight="1" thickBot="1">
      <c r="C87" s="190" t="s">
        <v>49</v>
      </c>
      <c r="D87" s="191"/>
      <c r="E87" s="191"/>
      <c r="F87" s="195"/>
      <c r="G87" s="195"/>
      <c r="H87" s="190">
        <v>128</v>
      </c>
      <c r="I87" s="747">
        <v>120</v>
      </c>
      <c r="J87" s="748">
        <v>119</v>
      </c>
      <c r="K87" s="749">
        <v>111</v>
      </c>
      <c r="L87" s="705">
        <f>(Ⅲ①!N17+Ⅲ①!N28-5)/'Ⅴ②（水道・延長）'!L82*1000</f>
        <v>108.81760252709547</v>
      </c>
      <c r="M87" s="703">
        <f>(Ⅲ①!O17+Ⅲ①!O28-5)/'Ⅴ②（水道・延長）'!M82*1000</f>
        <v>110.12733298447583</v>
      </c>
      <c r="N87" s="704">
        <f>(Ⅲ①!P17+Ⅲ①!P28-5)/'Ⅴ②（水道・延長）'!N82*1000</f>
        <v>111.15384615384616</v>
      </c>
      <c r="O87" s="704">
        <f>(Ⅲ①!Q17+Ⅲ①!Q28-5)/'Ⅴ②（水道・延長）'!O82*1000</f>
        <v>111.53846153846155</v>
      </c>
      <c r="P87" s="704">
        <f>(Ⅲ①!R17+Ⅲ①!R28-5)/'Ⅴ②（水道・延長）'!P82*1000</f>
        <v>111.53846153846155</v>
      </c>
      <c r="Q87" s="705">
        <f>(Ⅲ①!S17+Ⅲ①!S28-5)/'Ⅴ②（水道・延長）'!Q82*1000</f>
        <v>111.15384615384616</v>
      </c>
    </row>
    <row r="88" ht="15" thickTop="1"/>
    <row r="89" spans="3:5" ht="18" customHeight="1">
      <c r="C89" s="167" t="s">
        <v>66</v>
      </c>
      <c r="D89" s="167"/>
      <c r="E89" s="167"/>
    </row>
    <row r="90" spans="3:18" ht="15" customHeight="1">
      <c r="C90" s="176" t="s">
        <v>248</v>
      </c>
      <c r="D90" s="176"/>
      <c r="E90" s="176"/>
      <c r="Q90" s="189"/>
      <c r="R90" s="189"/>
    </row>
    <row r="91" ht="3" customHeight="1">
      <c r="R91" s="425"/>
    </row>
    <row r="92" spans="3:18" ht="143.25" customHeight="1">
      <c r="C92" s="588" t="s">
        <v>548</v>
      </c>
      <c r="D92" s="191"/>
      <c r="E92" s="191"/>
      <c r="F92" s="191"/>
      <c r="G92" s="191"/>
      <c r="H92" s="427"/>
      <c r="I92" s="427"/>
      <c r="J92" s="427"/>
      <c r="K92" s="427"/>
      <c r="L92" s="427"/>
      <c r="M92" s="427"/>
      <c r="N92" s="427"/>
      <c r="O92" s="427"/>
      <c r="P92" s="427"/>
      <c r="Q92" s="428"/>
      <c r="R92" s="429"/>
    </row>
  </sheetData>
  <sheetProtection/>
  <mergeCells count="45">
    <mergeCell ref="D54:G54"/>
    <mergeCell ref="D57:G57"/>
    <mergeCell ref="D40:G40"/>
    <mergeCell ref="P70:R70"/>
    <mergeCell ref="P72:R72"/>
    <mergeCell ref="P73:R73"/>
    <mergeCell ref="E58:G58"/>
    <mergeCell ref="P74:R74"/>
    <mergeCell ref="K42:M42"/>
    <mergeCell ref="K43:M43"/>
    <mergeCell ref="C78:G80"/>
    <mergeCell ref="D64:G64"/>
    <mergeCell ref="D66:G66"/>
    <mergeCell ref="D68:G68"/>
    <mergeCell ref="F59:G59"/>
    <mergeCell ref="F60:G60"/>
    <mergeCell ref="F62:G62"/>
    <mergeCell ref="B7:B9"/>
    <mergeCell ref="B17:B41"/>
    <mergeCell ref="B10:B15"/>
    <mergeCell ref="B45:B69"/>
    <mergeCell ref="D46:G46"/>
    <mergeCell ref="D48:G48"/>
    <mergeCell ref="C7:C9"/>
    <mergeCell ref="D10:F12"/>
    <mergeCell ref="D50:G50"/>
    <mergeCell ref="D7:G9"/>
    <mergeCell ref="D13:F15"/>
    <mergeCell ref="D52:G52"/>
    <mergeCell ref="D18:G18"/>
    <mergeCell ref="D20:G20"/>
    <mergeCell ref="D22:G22"/>
    <mergeCell ref="D24:G24"/>
    <mergeCell ref="D29:G29"/>
    <mergeCell ref="E30:G30"/>
    <mergeCell ref="C10:C15"/>
    <mergeCell ref="N7:N9"/>
    <mergeCell ref="S7:S9"/>
    <mergeCell ref="D38:G38"/>
    <mergeCell ref="D36:G36"/>
    <mergeCell ref="P71:R71"/>
    <mergeCell ref="F31:G31"/>
    <mergeCell ref="F32:G32"/>
    <mergeCell ref="F34:G34"/>
    <mergeCell ref="D26:G26"/>
  </mergeCells>
  <printOptions horizontalCentered="1"/>
  <pageMargins left="0.5905511811023622" right="0.5905511811023622" top="0.5905511811023622" bottom="0.5905511811023622" header="0.5118110236220472" footer="0.3543307086614173"/>
  <pageSetup fitToHeight="2" horizontalDpi="600" verticalDpi="600" orientation="landscape" paperSize="9" scale="38" r:id="rId3"/>
  <rowBreaks count="1" manualBreakCount="1">
    <brk id="74" min="1" max="17" man="1"/>
  </rowBreaks>
  <legacyDrawing r:id="rId2"/>
</worksheet>
</file>

<file path=xl/worksheets/sheet9.xml><?xml version="1.0" encoding="utf-8"?>
<worksheet xmlns="http://schemas.openxmlformats.org/spreadsheetml/2006/main" xmlns:r="http://schemas.openxmlformats.org/officeDocument/2006/relationships">
  <dimension ref="A1:S53"/>
  <sheetViews>
    <sheetView view="pageBreakPreview" zoomScale="60" zoomScalePageLayoutView="0" workbookViewId="0" topLeftCell="A1">
      <selection activeCell="B8" sqref="B8:E8"/>
    </sheetView>
  </sheetViews>
  <sheetFormatPr defaultColWidth="8.796875" defaultRowHeight="15"/>
  <cols>
    <col min="1" max="1" width="9" style="761" customWidth="1"/>
    <col min="2" max="2" width="7.19921875" style="761" customWidth="1"/>
    <col min="3" max="3" width="10.59765625" style="761" customWidth="1"/>
    <col min="4" max="4" width="6.69921875" style="761" customWidth="1"/>
    <col min="5" max="5" width="32.5" style="761" customWidth="1"/>
    <col min="6" max="17" width="15.59765625" style="761" customWidth="1"/>
    <col min="18" max="19" width="12.59765625" style="761" customWidth="1"/>
    <col min="20" max="16384" width="9" style="761" customWidth="1"/>
  </cols>
  <sheetData>
    <row r="1" spans="1:17" ht="18" customHeight="1">
      <c r="A1" s="172"/>
      <c r="B1" s="172"/>
      <c r="C1" s="172"/>
      <c r="D1" s="172"/>
      <c r="E1" s="172"/>
      <c r="F1" s="172"/>
      <c r="G1" s="172"/>
      <c r="H1" s="172"/>
      <c r="I1" s="172"/>
      <c r="J1" s="172"/>
      <c r="K1" s="172"/>
      <c r="L1" s="172"/>
      <c r="M1" s="172"/>
      <c r="N1" s="172"/>
      <c r="O1" s="172"/>
      <c r="P1" s="172"/>
      <c r="Q1" s="172"/>
    </row>
    <row r="2" spans="1:17" ht="18" customHeight="1">
      <c r="A2" s="172"/>
      <c r="B2" s="167" t="s">
        <v>556</v>
      </c>
      <c r="C2" s="167"/>
      <c r="D2" s="172"/>
      <c r="E2" s="172"/>
      <c r="F2" s="172"/>
      <c r="G2" s="172"/>
      <c r="H2" s="172"/>
      <c r="I2" s="172"/>
      <c r="J2" s="172"/>
      <c r="K2" s="172"/>
      <c r="L2" s="172"/>
      <c r="M2" s="172"/>
      <c r="N2" s="172"/>
      <c r="O2" s="172"/>
      <c r="P2" s="172"/>
      <c r="Q2" s="172"/>
    </row>
    <row r="3" spans="1:17" ht="18" customHeight="1">
      <c r="A3" s="172"/>
      <c r="B3" s="167" t="s">
        <v>557</v>
      </c>
      <c r="C3" s="167"/>
      <c r="D3" s="172"/>
      <c r="E3" s="172"/>
      <c r="F3" s="172"/>
      <c r="G3" s="172"/>
      <c r="H3" s="172"/>
      <c r="I3" s="172"/>
      <c r="J3" s="172"/>
      <c r="K3" s="172"/>
      <c r="L3" s="172"/>
      <c r="M3" s="172"/>
      <c r="N3" s="172"/>
      <c r="O3" s="172"/>
      <c r="P3" s="172"/>
      <c r="Q3" s="172"/>
    </row>
    <row r="4" spans="1:17" ht="9.75" customHeight="1">
      <c r="A4" s="172"/>
      <c r="B4" s="172"/>
      <c r="C4" s="172"/>
      <c r="D4" s="172"/>
      <c r="E4" s="172"/>
      <c r="F4" s="172"/>
      <c r="G4" s="172"/>
      <c r="H4" s="172"/>
      <c r="I4" s="172"/>
      <c r="J4" s="172"/>
      <c r="K4" s="172"/>
      <c r="L4" s="172"/>
      <c r="M4" s="172"/>
      <c r="N4" s="172"/>
      <c r="O4" s="172"/>
      <c r="P4" s="172"/>
      <c r="Q4" s="172"/>
    </row>
    <row r="5" spans="1:18" ht="18" customHeight="1">
      <c r="A5" s="172"/>
      <c r="B5" s="1336" t="s">
        <v>98</v>
      </c>
      <c r="C5" s="1337"/>
      <c r="D5" s="1337"/>
      <c r="E5" s="1337"/>
      <c r="F5" s="1336" t="s">
        <v>558</v>
      </c>
      <c r="G5" s="1337"/>
      <c r="H5" s="1337"/>
      <c r="I5" s="1337"/>
      <c r="J5" s="1337"/>
      <c r="K5" s="1337"/>
      <c r="L5" s="1337"/>
      <c r="M5" s="1337"/>
      <c r="N5" s="1337"/>
      <c r="O5" s="1337"/>
      <c r="P5" s="1337"/>
      <c r="Q5" s="1338"/>
      <c r="R5" s="762"/>
    </row>
    <row r="6" spans="1:18" ht="30" customHeight="1">
      <c r="A6" s="172"/>
      <c r="B6" s="1318" t="s">
        <v>559</v>
      </c>
      <c r="C6" s="1339"/>
      <c r="D6" s="1339"/>
      <c r="E6" s="1339"/>
      <c r="F6" s="1318"/>
      <c r="G6" s="1215"/>
      <c r="H6" s="1215"/>
      <c r="I6" s="1215"/>
      <c r="J6" s="1215"/>
      <c r="K6" s="1215"/>
      <c r="L6" s="1215"/>
      <c r="M6" s="1215"/>
      <c r="N6" s="1215"/>
      <c r="O6" s="1215"/>
      <c r="P6" s="1215"/>
      <c r="Q6" s="1216"/>
      <c r="R6" s="763"/>
    </row>
    <row r="7" spans="1:18" ht="30" customHeight="1">
      <c r="A7" s="172"/>
      <c r="B7" s="1217" t="s">
        <v>560</v>
      </c>
      <c r="C7" s="1215"/>
      <c r="D7" s="1215"/>
      <c r="E7" s="1215"/>
      <c r="F7" s="1318"/>
      <c r="G7" s="1215"/>
      <c r="H7" s="1215"/>
      <c r="I7" s="1215"/>
      <c r="J7" s="1215"/>
      <c r="K7" s="1215"/>
      <c r="L7" s="1215"/>
      <c r="M7" s="1215"/>
      <c r="N7" s="1215"/>
      <c r="O7" s="1215"/>
      <c r="P7" s="1215"/>
      <c r="Q7" s="1216"/>
      <c r="R7" s="763"/>
    </row>
    <row r="8" spans="1:18" ht="30" customHeight="1">
      <c r="A8" s="172"/>
      <c r="B8" s="1217" t="s">
        <v>561</v>
      </c>
      <c r="C8" s="1215"/>
      <c r="D8" s="1215"/>
      <c r="E8" s="1215"/>
      <c r="F8" s="1318"/>
      <c r="G8" s="1215"/>
      <c r="H8" s="1215"/>
      <c r="I8" s="1215"/>
      <c r="J8" s="1215"/>
      <c r="K8" s="1215"/>
      <c r="L8" s="1215"/>
      <c r="M8" s="1215"/>
      <c r="N8" s="1215"/>
      <c r="O8" s="1215"/>
      <c r="P8" s="1215"/>
      <c r="Q8" s="1216"/>
      <c r="R8" s="763"/>
    </row>
    <row r="9" spans="1:18" ht="30" customHeight="1">
      <c r="A9" s="172"/>
      <c r="B9" s="1217" t="s">
        <v>99</v>
      </c>
      <c r="C9" s="1215"/>
      <c r="D9" s="1215"/>
      <c r="E9" s="1215"/>
      <c r="F9" s="1318"/>
      <c r="G9" s="1215"/>
      <c r="H9" s="1215"/>
      <c r="I9" s="1215"/>
      <c r="J9" s="1215"/>
      <c r="K9" s="1215"/>
      <c r="L9" s="1215"/>
      <c r="M9" s="1215"/>
      <c r="N9" s="1215"/>
      <c r="O9" s="1215"/>
      <c r="P9" s="1215"/>
      <c r="Q9" s="1216"/>
      <c r="R9" s="763"/>
    </row>
    <row r="10" spans="1:17" ht="15.75" customHeight="1">
      <c r="A10" s="172"/>
      <c r="B10" s="170" t="s">
        <v>56</v>
      </c>
      <c r="C10" s="172"/>
      <c r="D10" s="170"/>
      <c r="E10" s="175"/>
      <c r="F10" s="175"/>
      <c r="G10" s="175"/>
      <c r="H10" s="175"/>
      <c r="I10" s="175"/>
      <c r="J10" s="175"/>
      <c r="K10" s="175"/>
      <c r="L10" s="175"/>
      <c r="M10" s="175"/>
      <c r="N10" s="175"/>
      <c r="O10" s="175"/>
      <c r="P10" s="175"/>
      <c r="Q10" s="175"/>
    </row>
    <row r="11" spans="2:17" s="172" customFormat="1" ht="15.75" customHeight="1">
      <c r="B11" s="170" t="s">
        <v>562</v>
      </c>
      <c r="D11" s="170"/>
      <c r="E11" s="175"/>
      <c r="F11" s="175"/>
      <c r="G11" s="175"/>
      <c r="H11" s="175"/>
      <c r="I11" s="175"/>
      <c r="J11" s="175"/>
      <c r="K11" s="175"/>
      <c r="L11" s="175"/>
      <c r="M11" s="175"/>
      <c r="N11" s="175"/>
      <c r="O11" s="175"/>
      <c r="P11" s="175"/>
      <c r="Q11" s="175"/>
    </row>
    <row r="12" spans="2:17" s="172" customFormat="1" ht="15.75" customHeight="1">
      <c r="B12" s="170" t="s">
        <v>563</v>
      </c>
      <c r="D12" s="170"/>
      <c r="E12" s="175"/>
      <c r="F12" s="175"/>
      <c r="G12" s="175"/>
      <c r="H12" s="175"/>
      <c r="I12" s="175"/>
      <c r="J12" s="175"/>
      <c r="K12" s="175"/>
      <c r="L12" s="175"/>
      <c r="M12" s="175"/>
      <c r="N12" s="175"/>
      <c r="O12" s="175"/>
      <c r="P12" s="175"/>
      <c r="Q12" s="175"/>
    </row>
    <row r="13" spans="1:17" ht="15.75" customHeight="1">
      <c r="A13" s="172"/>
      <c r="B13" s="170" t="s">
        <v>564</v>
      </c>
      <c r="C13" s="172"/>
      <c r="D13" s="170"/>
      <c r="E13" s="175"/>
      <c r="F13" s="175"/>
      <c r="G13" s="175"/>
      <c r="H13" s="175"/>
      <c r="I13" s="175"/>
      <c r="J13" s="175"/>
      <c r="K13" s="175"/>
      <c r="L13" s="175"/>
      <c r="M13" s="175"/>
      <c r="N13" s="175"/>
      <c r="O13" s="175"/>
      <c r="P13" s="175"/>
      <c r="Q13" s="175"/>
    </row>
    <row r="14" spans="1:17" ht="15.75" customHeight="1">
      <c r="A14" s="172"/>
      <c r="B14" s="170" t="s">
        <v>258</v>
      </c>
      <c r="C14" s="172"/>
      <c r="D14" s="170"/>
      <c r="E14" s="175"/>
      <c r="F14" s="175"/>
      <c r="G14" s="175"/>
      <c r="H14" s="175"/>
      <c r="I14" s="175"/>
      <c r="J14" s="175"/>
      <c r="K14" s="175"/>
      <c r="L14" s="175"/>
      <c r="M14" s="175"/>
      <c r="N14" s="175"/>
      <c r="O14" s="175"/>
      <c r="P14" s="175"/>
      <c r="Q14" s="175"/>
    </row>
    <row r="15" spans="1:17" ht="13.5" customHeight="1">
      <c r="A15" s="172"/>
      <c r="B15" s="172"/>
      <c r="C15" s="172"/>
      <c r="D15" s="172"/>
      <c r="E15" s="172"/>
      <c r="F15" s="172"/>
      <c r="G15" s="172"/>
      <c r="H15" s="172"/>
      <c r="I15" s="172"/>
      <c r="J15" s="172"/>
      <c r="K15" s="172"/>
      <c r="L15" s="172"/>
      <c r="M15" s="172"/>
      <c r="N15" s="172"/>
      <c r="O15" s="172"/>
      <c r="P15" s="172"/>
      <c r="Q15" s="172"/>
    </row>
    <row r="16" spans="1:18" ht="18" customHeight="1" thickBot="1">
      <c r="A16" s="172"/>
      <c r="B16" s="167" t="s">
        <v>565</v>
      </c>
      <c r="C16" s="167"/>
      <c r="D16" s="172"/>
      <c r="E16" s="172"/>
      <c r="F16" s="172"/>
      <c r="G16" s="172"/>
      <c r="H16" s="172"/>
      <c r="I16" s="172"/>
      <c r="J16" s="172"/>
      <c r="K16" s="172"/>
      <c r="L16" s="760"/>
      <c r="M16" s="760"/>
      <c r="N16" s="760"/>
      <c r="O16" s="760"/>
      <c r="P16" s="760"/>
      <c r="Q16" s="764" t="s">
        <v>566</v>
      </c>
      <c r="R16" s="765"/>
    </row>
    <row r="17" spans="1:17" ht="15.75" customHeight="1">
      <c r="A17" s="172"/>
      <c r="B17" s="1319" t="s">
        <v>313</v>
      </c>
      <c r="C17" s="1319" t="s">
        <v>567</v>
      </c>
      <c r="D17" s="1324" t="s">
        <v>568</v>
      </c>
      <c r="E17" s="1325"/>
      <c r="F17" s="766" t="s">
        <v>532</v>
      </c>
      <c r="G17" s="767" t="s">
        <v>533</v>
      </c>
      <c r="H17" s="768" t="s">
        <v>534</v>
      </c>
      <c r="I17" s="768" t="s">
        <v>535</v>
      </c>
      <c r="J17" s="769" t="s">
        <v>526</v>
      </c>
      <c r="K17" s="770" t="s">
        <v>527</v>
      </c>
      <c r="L17" s="1330" t="s">
        <v>273</v>
      </c>
      <c r="M17" s="771" t="s">
        <v>528</v>
      </c>
      <c r="N17" s="769" t="s">
        <v>529</v>
      </c>
      <c r="O17" s="772" t="s">
        <v>530</v>
      </c>
      <c r="P17" s="770" t="s">
        <v>531</v>
      </c>
      <c r="Q17" s="1333" t="s">
        <v>247</v>
      </c>
    </row>
    <row r="18" spans="1:17" ht="13.5" customHeight="1">
      <c r="A18" s="172"/>
      <c r="B18" s="1320"/>
      <c r="C18" s="1322"/>
      <c r="D18" s="1326"/>
      <c r="E18" s="1327"/>
      <c r="F18" s="773" t="s">
        <v>306</v>
      </c>
      <c r="G18" s="774" t="s">
        <v>307</v>
      </c>
      <c r="H18" s="775" t="s">
        <v>308</v>
      </c>
      <c r="I18" s="775" t="s">
        <v>309</v>
      </c>
      <c r="J18" s="776" t="s">
        <v>310</v>
      </c>
      <c r="K18" s="777" t="s">
        <v>311</v>
      </c>
      <c r="L18" s="1331"/>
      <c r="M18" s="778"/>
      <c r="N18" s="776"/>
      <c r="O18" s="779"/>
      <c r="P18" s="777"/>
      <c r="Q18" s="1334"/>
    </row>
    <row r="19" spans="1:17" ht="15.75" customHeight="1">
      <c r="A19" s="172"/>
      <c r="B19" s="1321"/>
      <c r="C19" s="1323"/>
      <c r="D19" s="1328"/>
      <c r="E19" s="1329"/>
      <c r="F19" s="780"/>
      <c r="G19" s="781"/>
      <c r="H19" s="782"/>
      <c r="I19" s="783"/>
      <c r="J19" s="784" t="s">
        <v>312</v>
      </c>
      <c r="K19" s="785" t="s">
        <v>476</v>
      </c>
      <c r="L19" s="1332"/>
      <c r="M19" s="786" t="s">
        <v>477</v>
      </c>
      <c r="N19" s="784" t="s">
        <v>478</v>
      </c>
      <c r="O19" s="787" t="s">
        <v>479</v>
      </c>
      <c r="P19" s="785" t="s">
        <v>442</v>
      </c>
      <c r="Q19" s="1335"/>
    </row>
    <row r="20" spans="1:17" ht="21.75" customHeight="1">
      <c r="A20" s="172" t="s">
        <v>569</v>
      </c>
      <c r="B20" s="1313"/>
      <c r="C20" s="1313"/>
      <c r="D20" s="1315" t="s">
        <v>570</v>
      </c>
      <c r="E20" s="195" t="s">
        <v>318</v>
      </c>
      <c r="F20" s="788"/>
      <c r="G20" s="789">
        <v>22.1</v>
      </c>
      <c r="H20" s="227">
        <v>22.8</v>
      </c>
      <c r="I20" s="227">
        <v>23.9</v>
      </c>
      <c r="J20" s="659">
        <v>24.2</v>
      </c>
      <c r="K20" s="790">
        <v>23.7</v>
      </c>
      <c r="L20" s="355"/>
      <c r="M20" s="791"/>
      <c r="N20" s="282"/>
      <c r="O20" s="444"/>
      <c r="P20" s="788"/>
      <c r="Q20" s="285"/>
    </row>
    <row r="21" spans="1:17" ht="21.75" customHeight="1">
      <c r="A21" s="172"/>
      <c r="B21" s="1313"/>
      <c r="C21" s="1313"/>
      <c r="D21" s="1316"/>
      <c r="E21" s="195" t="s">
        <v>571</v>
      </c>
      <c r="F21" s="792">
        <v>22.2</v>
      </c>
      <c r="G21" s="793">
        <v>22</v>
      </c>
      <c r="H21" s="227">
        <v>22.9</v>
      </c>
      <c r="I21" s="794">
        <v>22.8</v>
      </c>
      <c r="J21" s="795">
        <v>21.3</v>
      </c>
      <c r="K21" s="796"/>
      <c r="L21" s="791"/>
      <c r="M21" s="797"/>
      <c r="N21" s="336"/>
      <c r="O21" s="798"/>
      <c r="P21" s="799"/>
      <c r="Q21" s="285"/>
    </row>
    <row r="22" spans="1:17" ht="21.75" customHeight="1">
      <c r="A22" s="172"/>
      <c r="B22" s="1313"/>
      <c r="C22" s="1313"/>
      <c r="D22" s="1317"/>
      <c r="E22" s="195" t="s">
        <v>572</v>
      </c>
      <c r="F22" s="800"/>
      <c r="G22" s="801"/>
      <c r="H22" s="282"/>
      <c r="I22" s="282"/>
      <c r="J22" s="336"/>
      <c r="K22" s="790"/>
      <c r="L22" s="791"/>
      <c r="M22" s="802"/>
      <c r="N22" s="227"/>
      <c r="O22" s="289"/>
      <c r="P22" s="790"/>
      <c r="Q22" s="285"/>
    </row>
    <row r="23" spans="1:17" ht="21.75" customHeight="1">
      <c r="A23" s="172"/>
      <c r="B23" s="1313"/>
      <c r="C23" s="1313"/>
      <c r="D23" s="1315" t="s">
        <v>573</v>
      </c>
      <c r="E23" s="195" t="s">
        <v>318</v>
      </c>
      <c r="F23" s="788"/>
      <c r="G23" s="803">
        <v>23271</v>
      </c>
      <c r="H23" s="804">
        <v>22581</v>
      </c>
      <c r="I23" s="804">
        <v>21828</v>
      </c>
      <c r="J23" s="805">
        <v>21352</v>
      </c>
      <c r="K23" s="806">
        <v>20886</v>
      </c>
      <c r="L23" s="355"/>
      <c r="M23" s="791"/>
      <c r="N23" s="282"/>
      <c r="O23" s="444"/>
      <c r="P23" s="788"/>
      <c r="Q23" s="285"/>
    </row>
    <row r="24" spans="1:17" ht="21.75" customHeight="1">
      <c r="A24" s="172"/>
      <c r="B24" s="1313"/>
      <c r="C24" s="1313"/>
      <c r="D24" s="1316"/>
      <c r="E24" s="195" t="s">
        <v>571</v>
      </c>
      <c r="F24" s="807">
        <v>23440</v>
      </c>
      <c r="G24" s="808">
        <v>23915</v>
      </c>
      <c r="H24" s="804">
        <v>23254</v>
      </c>
      <c r="I24" s="809">
        <v>23245</v>
      </c>
      <c r="J24" s="184"/>
      <c r="K24" s="796"/>
      <c r="L24" s="791"/>
      <c r="M24" s="797"/>
      <c r="N24" s="336"/>
      <c r="O24" s="798"/>
      <c r="P24" s="799"/>
      <c r="Q24" s="285"/>
    </row>
    <row r="25" spans="1:17" ht="21.75" customHeight="1">
      <c r="A25" s="172"/>
      <c r="B25" s="1314"/>
      <c r="C25" s="1314"/>
      <c r="D25" s="1317"/>
      <c r="E25" s="195" t="s">
        <v>572</v>
      </c>
      <c r="F25" s="800"/>
      <c r="G25" s="801"/>
      <c r="H25" s="282"/>
      <c r="I25" s="282"/>
      <c r="J25" s="336"/>
      <c r="K25" s="790"/>
      <c r="L25" s="791"/>
      <c r="M25" s="802"/>
      <c r="N25" s="227"/>
      <c r="O25" s="289"/>
      <c r="P25" s="790"/>
      <c r="Q25" s="285"/>
    </row>
    <row r="26" spans="1:17" ht="6" customHeight="1">
      <c r="A26" s="172"/>
      <c r="B26" s="427"/>
      <c r="C26" s="427"/>
      <c r="D26" s="810"/>
      <c r="E26" s="811"/>
      <c r="F26" s="812"/>
      <c r="G26" s="812"/>
      <c r="H26" s="812"/>
      <c r="I26" s="812"/>
      <c r="J26" s="812"/>
      <c r="K26" s="812"/>
      <c r="L26" s="812"/>
      <c r="M26" s="813"/>
      <c r="N26" s="812"/>
      <c r="O26" s="812"/>
      <c r="P26" s="814"/>
      <c r="Q26" s="812"/>
    </row>
    <row r="27" spans="1:17" ht="19.5" customHeight="1">
      <c r="A27" s="172"/>
      <c r="B27" s="1299" t="s">
        <v>406</v>
      </c>
      <c r="C27" s="1303">
        <v>1</v>
      </c>
      <c r="D27" s="1305" t="s">
        <v>574</v>
      </c>
      <c r="E27" s="1306"/>
      <c r="F27" s="815">
        <v>3582</v>
      </c>
      <c r="G27" s="816">
        <v>3591</v>
      </c>
      <c r="H27" s="817">
        <v>3580</v>
      </c>
      <c r="I27" s="817">
        <v>3571</v>
      </c>
      <c r="J27" s="817">
        <v>3565</v>
      </c>
      <c r="K27" s="815">
        <v>3554</v>
      </c>
      <c r="L27" s="294"/>
      <c r="M27" s="818"/>
      <c r="N27" s="296"/>
      <c r="O27" s="819"/>
      <c r="P27" s="820"/>
      <c r="Q27" s="298"/>
    </row>
    <row r="28" spans="1:17" ht="19.5" customHeight="1" thickBot="1">
      <c r="A28" s="172"/>
      <c r="B28" s="1300"/>
      <c r="C28" s="1304"/>
      <c r="D28" s="1307" t="s">
        <v>575</v>
      </c>
      <c r="E28" s="1308"/>
      <c r="F28" s="821"/>
      <c r="G28" s="822">
        <f>$F$27-G27</f>
        <v>-9</v>
      </c>
      <c r="H28" s="823">
        <f>$F$27-H27</f>
        <v>2</v>
      </c>
      <c r="I28" s="823">
        <f>$F$27-I27</f>
        <v>11</v>
      </c>
      <c r="J28" s="823">
        <f>$F$27-J27</f>
        <v>17</v>
      </c>
      <c r="K28" s="824">
        <f>$F$27-K27</f>
        <v>28</v>
      </c>
      <c r="L28" s="825">
        <f>SUM(G28:K28)</f>
        <v>49</v>
      </c>
      <c r="M28" s="826"/>
      <c r="N28" s="827"/>
      <c r="O28" s="828"/>
      <c r="P28" s="821"/>
      <c r="Q28" s="829"/>
    </row>
    <row r="29" spans="1:17" ht="19.5" customHeight="1" thickTop="1">
      <c r="A29" s="172"/>
      <c r="B29" s="1301"/>
      <c r="C29" s="1311" t="s">
        <v>576</v>
      </c>
      <c r="D29" s="1312" t="s">
        <v>577</v>
      </c>
      <c r="E29" s="1290"/>
      <c r="F29" s="815">
        <v>2462</v>
      </c>
      <c r="G29" s="816">
        <v>2574</v>
      </c>
      <c r="H29" s="830">
        <v>2425</v>
      </c>
      <c r="I29" s="830">
        <v>2361</v>
      </c>
      <c r="J29" s="830">
        <v>2299</v>
      </c>
      <c r="K29" s="831">
        <v>2239</v>
      </c>
      <c r="L29" s="294"/>
      <c r="M29" s="832"/>
      <c r="N29" s="312"/>
      <c r="O29" s="833"/>
      <c r="P29" s="834"/>
      <c r="Q29" s="298"/>
    </row>
    <row r="30" spans="1:17" ht="19.5" customHeight="1" thickBot="1">
      <c r="A30" s="172"/>
      <c r="B30" s="1301"/>
      <c r="C30" s="1304"/>
      <c r="D30" s="1307" t="s">
        <v>578</v>
      </c>
      <c r="E30" s="1308"/>
      <c r="F30" s="821"/>
      <c r="G30" s="822">
        <f>$F$29-G29</f>
        <v>-112</v>
      </c>
      <c r="H30" s="823">
        <f>$F$29-H29</f>
        <v>37</v>
      </c>
      <c r="I30" s="823">
        <f>$F$29-I29</f>
        <v>101</v>
      </c>
      <c r="J30" s="823">
        <f>$F$29-J29</f>
        <v>163</v>
      </c>
      <c r="K30" s="824">
        <f>$F$29-K29</f>
        <v>223</v>
      </c>
      <c r="L30" s="825">
        <f>SUM(G30:K30)</f>
        <v>412</v>
      </c>
      <c r="M30" s="826"/>
      <c r="N30" s="827"/>
      <c r="O30" s="828"/>
      <c r="P30" s="821"/>
      <c r="Q30" s="829"/>
    </row>
    <row r="31" spans="1:17" ht="19.5" customHeight="1" thickTop="1">
      <c r="A31" s="172"/>
      <c r="B31" s="1301"/>
      <c r="C31" s="1311" t="s">
        <v>579</v>
      </c>
      <c r="D31" s="1312" t="s">
        <v>580</v>
      </c>
      <c r="E31" s="1285"/>
      <c r="F31" s="815">
        <v>1487</v>
      </c>
      <c r="G31" s="816">
        <v>1522</v>
      </c>
      <c r="H31" s="830">
        <v>1424</v>
      </c>
      <c r="I31" s="830">
        <v>1312</v>
      </c>
      <c r="J31" s="830">
        <v>1279</v>
      </c>
      <c r="K31" s="831">
        <v>1251</v>
      </c>
      <c r="L31" s="294"/>
      <c r="M31" s="832"/>
      <c r="N31" s="312"/>
      <c r="O31" s="833"/>
      <c r="P31" s="834"/>
      <c r="Q31" s="298"/>
    </row>
    <row r="32" spans="1:17" ht="19.5" customHeight="1" thickBot="1">
      <c r="A32" s="172"/>
      <c r="B32" s="1301"/>
      <c r="C32" s="1310"/>
      <c r="D32" s="1286" t="s">
        <v>578</v>
      </c>
      <c r="E32" s="1287"/>
      <c r="F32" s="821"/>
      <c r="G32" s="822">
        <f>$F$31-G31</f>
        <v>-35</v>
      </c>
      <c r="H32" s="823">
        <f>$F$31-H31</f>
        <v>63</v>
      </c>
      <c r="I32" s="823">
        <f>$F$31-I31</f>
        <v>175</v>
      </c>
      <c r="J32" s="823">
        <f>$F$31-J31</f>
        <v>208</v>
      </c>
      <c r="K32" s="824">
        <f>$F$31-K31</f>
        <v>236</v>
      </c>
      <c r="L32" s="825">
        <f>SUM(G32:K32)</f>
        <v>647</v>
      </c>
      <c r="M32" s="826"/>
      <c r="N32" s="827"/>
      <c r="O32" s="828"/>
      <c r="P32" s="821"/>
      <c r="Q32" s="829"/>
    </row>
    <row r="33" spans="1:17" ht="19.5" customHeight="1" thickTop="1">
      <c r="A33" s="172"/>
      <c r="B33" s="1301"/>
      <c r="C33" s="1288"/>
      <c r="D33" s="1284"/>
      <c r="E33" s="1290"/>
      <c r="F33" s="835"/>
      <c r="G33" s="836"/>
      <c r="H33" s="837"/>
      <c r="I33" s="837"/>
      <c r="J33" s="837"/>
      <c r="K33" s="838"/>
      <c r="L33" s="839"/>
      <c r="M33" s="840"/>
      <c r="N33" s="841"/>
      <c r="O33" s="842"/>
      <c r="P33" s="843"/>
      <c r="Q33" s="349"/>
    </row>
    <row r="34" spans="1:17" ht="19.5" customHeight="1" thickBot="1">
      <c r="A34" s="172"/>
      <c r="B34" s="1302"/>
      <c r="C34" s="1289"/>
      <c r="D34" s="1291" t="s">
        <v>575</v>
      </c>
      <c r="E34" s="1250"/>
      <c r="F34" s="844"/>
      <c r="G34" s="845"/>
      <c r="H34" s="846"/>
      <c r="I34" s="846"/>
      <c r="J34" s="846"/>
      <c r="K34" s="847"/>
      <c r="L34" s="848"/>
      <c r="M34" s="849"/>
      <c r="N34" s="850"/>
      <c r="O34" s="851"/>
      <c r="P34" s="852"/>
      <c r="Q34" s="853"/>
    </row>
    <row r="35" spans="1:17" ht="19.5" customHeight="1">
      <c r="A35" s="172"/>
      <c r="B35" s="176"/>
      <c r="C35" s="176"/>
      <c r="D35" s="172"/>
      <c r="E35" s="172"/>
      <c r="F35" s="172"/>
      <c r="G35" s="172"/>
      <c r="H35" s="172"/>
      <c r="I35" s="1295" t="s">
        <v>399</v>
      </c>
      <c r="J35" s="1296"/>
      <c r="K35" s="1297"/>
      <c r="L35" s="854"/>
      <c r="M35" s="172"/>
      <c r="N35" s="172"/>
      <c r="O35" s="855"/>
      <c r="P35" s="855"/>
      <c r="Q35" s="172"/>
    </row>
    <row r="36" spans="1:18" ht="18.75" customHeight="1">
      <c r="A36" s="172"/>
      <c r="B36" s="176"/>
      <c r="C36" s="176"/>
      <c r="D36" s="172"/>
      <c r="E36" s="172"/>
      <c r="F36" s="172"/>
      <c r="G36" s="172"/>
      <c r="H36" s="172"/>
      <c r="I36" s="1298" t="s">
        <v>581</v>
      </c>
      <c r="J36" s="1249"/>
      <c r="K36" s="1250"/>
      <c r="L36" s="57"/>
      <c r="M36" s="172"/>
      <c r="N36" s="172"/>
      <c r="O36" s="172"/>
      <c r="P36" s="172"/>
      <c r="Q36" s="855"/>
      <c r="R36" s="856"/>
    </row>
    <row r="37" spans="1:17" ht="9" customHeight="1">
      <c r="A37" s="172"/>
      <c r="B37" s="176"/>
      <c r="C37" s="176"/>
      <c r="D37" s="172"/>
      <c r="E37" s="172"/>
      <c r="F37" s="172"/>
      <c r="G37" s="172"/>
      <c r="H37" s="172"/>
      <c r="I37" s="172"/>
      <c r="J37" s="857"/>
      <c r="K37" s="857"/>
      <c r="L37" s="858"/>
      <c r="M37" s="172"/>
      <c r="N37" s="172"/>
      <c r="O37" s="172"/>
      <c r="P37" s="172"/>
      <c r="Q37" s="855"/>
    </row>
    <row r="38" spans="1:17" ht="19.5" customHeight="1">
      <c r="A38" s="172"/>
      <c r="B38" s="1299" t="s">
        <v>400</v>
      </c>
      <c r="C38" s="1303"/>
      <c r="D38" s="1305" t="s">
        <v>574</v>
      </c>
      <c r="E38" s="1306"/>
      <c r="F38" s="296"/>
      <c r="G38" s="859"/>
      <c r="H38" s="296"/>
      <c r="I38" s="296"/>
      <c r="J38" s="198"/>
      <c r="K38" s="815">
        <v>3540</v>
      </c>
      <c r="L38" s="860"/>
      <c r="M38" s="861">
        <v>3540</v>
      </c>
      <c r="N38" s="817">
        <v>3540</v>
      </c>
      <c r="O38" s="862">
        <v>3540</v>
      </c>
      <c r="P38" s="815">
        <v>3540</v>
      </c>
      <c r="Q38" s="199"/>
    </row>
    <row r="39" spans="1:17" ht="19.5" customHeight="1" thickBot="1">
      <c r="A39" s="172"/>
      <c r="B39" s="1300"/>
      <c r="C39" s="1304"/>
      <c r="D39" s="1307" t="s">
        <v>582</v>
      </c>
      <c r="E39" s="1308"/>
      <c r="F39" s="827"/>
      <c r="G39" s="863"/>
      <c r="H39" s="827"/>
      <c r="I39" s="827"/>
      <c r="J39" s="827"/>
      <c r="K39" s="824">
        <v>14</v>
      </c>
      <c r="L39" s="864"/>
      <c r="M39" s="865">
        <v>14</v>
      </c>
      <c r="N39" s="823">
        <v>14</v>
      </c>
      <c r="O39" s="866">
        <v>14</v>
      </c>
      <c r="P39" s="824">
        <v>14</v>
      </c>
      <c r="Q39" s="867">
        <f>SUM(K39,M39:P39)</f>
        <v>70</v>
      </c>
    </row>
    <row r="40" spans="1:17" ht="19.5" customHeight="1" thickTop="1">
      <c r="A40" s="172"/>
      <c r="B40" s="1301"/>
      <c r="C40" s="1309"/>
      <c r="D40" s="1284" t="s">
        <v>583</v>
      </c>
      <c r="E40" s="1290"/>
      <c r="F40" s="312"/>
      <c r="G40" s="859"/>
      <c r="H40" s="312"/>
      <c r="I40" s="841"/>
      <c r="J40" s="212"/>
      <c r="K40" s="868"/>
      <c r="L40" s="860"/>
      <c r="M40" s="869"/>
      <c r="N40" s="212"/>
      <c r="O40" s="870"/>
      <c r="P40" s="868"/>
      <c r="Q40" s="199"/>
    </row>
    <row r="41" spans="1:17" ht="19.5" customHeight="1" thickBot="1">
      <c r="A41" s="172"/>
      <c r="B41" s="1301"/>
      <c r="C41" s="1304"/>
      <c r="D41" s="1307" t="s">
        <v>575</v>
      </c>
      <c r="E41" s="1308"/>
      <c r="F41" s="827"/>
      <c r="G41" s="863"/>
      <c r="H41" s="827"/>
      <c r="I41" s="827"/>
      <c r="J41" s="827"/>
      <c r="K41" s="824"/>
      <c r="L41" s="864"/>
      <c r="M41" s="865"/>
      <c r="N41" s="823"/>
      <c r="O41" s="866"/>
      <c r="P41" s="824"/>
      <c r="Q41" s="867"/>
    </row>
    <row r="42" spans="1:17" ht="19.5" customHeight="1" thickTop="1">
      <c r="A42" s="172"/>
      <c r="B42" s="1301"/>
      <c r="C42" s="1309"/>
      <c r="D42" s="1284" t="s">
        <v>583</v>
      </c>
      <c r="E42" s="1285"/>
      <c r="F42" s="843"/>
      <c r="G42" s="859"/>
      <c r="H42" s="312"/>
      <c r="I42" s="841"/>
      <c r="J42" s="212"/>
      <c r="K42" s="868"/>
      <c r="L42" s="860"/>
      <c r="M42" s="869"/>
      <c r="N42" s="212"/>
      <c r="O42" s="870"/>
      <c r="P42" s="868"/>
      <c r="Q42" s="199"/>
    </row>
    <row r="43" spans="1:17" ht="19.5" customHeight="1" thickBot="1">
      <c r="A43" s="172"/>
      <c r="B43" s="1301"/>
      <c r="C43" s="1310"/>
      <c r="D43" s="1286" t="s">
        <v>575</v>
      </c>
      <c r="E43" s="1287"/>
      <c r="F43" s="821"/>
      <c r="G43" s="863"/>
      <c r="H43" s="827"/>
      <c r="I43" s="827"/>
      <c r="J43" s="827"/>
      <c r="K43" s="824"/>
      <c r="L43" s="864"/>
      <c r="M43" s="865"/>
      <c r="N43" s="823"/>
      <c r="O43" s="866"/>
      <c r="P43" s="824"/>
      <c r="Q43" s="867"/>
    </row>
    <row r="44" spans="1:17" ht="19.5" customHeight="1" thickTop="1">
      <c r="A44" s="172"/>
      <c r="B44" s="1301"/>
      <c r="C44" s="1288"/>
      <c r="D44" s="1284" t="s">
        <v>583</v>
      </c>
      <c r="E44" s="1290"/>
      <c r="F44" s="841"/>
      <c r="G44" s="871"/>
      <c r="H44" s="841"/>
      <c r="I44" s="841"/>
      <c r="J44" s="837"/>
      <c r="K44" s="838"/>
      <c r="L44" s="872"/>
      <c r="M44" s="873"/>
      <c r="N44" s="837"/>
      <c r="O44" s="874"/>
      <c r="P44" s="838"/>
      <c r="Q44" s="234"/>
    </row>
    <row r="45" spans="1:18" ht="19.5" customHeight="1" thickBot="1">
      <c r="A45" s="172"/>
      <c r="B45" s="1302"/>
      <c r="C45" s="1289"/>
      <c r="D45" s="1291" t="s">
        <v>584</v>
      </c>
      <c r="E45" s="1250"/>
      <c r="F45" s="844"/>
      <c r="G45" s="875"/>
      <c r="H45" s="850"/>
      <c r="I45" s="850"/>
      <c r="J45" s="850"/>
      <c r="K45" s="847"/>
      <c r="L45" s="876"/>
      <c r="M45" s="877"/>
      <c r="N45" s="846"/>
      <c r="O45" s="848"/>
      <c r="P45" s="878"/>
      <c r="Q45" s="879"/>
      <c r="R45" s="880"/>
    </row>
    <row r="46" spans="1:19" ht="20.25" customHeight="1">
      <c r="A46" s="172"/>
      <c r="B46" s="176"/>
      <c r="C46" s="176"/>
      <c r="D46" s="172"/>
      <c r="E46" s="172"/>
      <c r="F46" s="172"/>
      <c r="G46" s="172"/>
      <c r="H46" s="172"/>
      <c r="I46" s="172"/>
      <c r="J46" s="172"/>
      <c r="K46" s="172"/>
      <c r="L46" s="172"/>
      <c r="M46" s="172"/>
      <c r="N46" s="1292" t="s">
        <v>585</v>
      </c>
      <c r="O46" s="1293"/>
      <c r="P46" s="1294"/>
      <c r="Q46" s="881">
        <v>70</v>
      </c>
      <c r="R46" s="882"/>
      <c r="S46" s="880"/>
    </row>
    <row r="47" spans="1:19" ht="20.25" customHeight="1">
      <c r="A47" s="172"/>
      <c r="B47" s="176" t="s">
        <v>586</v>
      </c>
      <c r="C47" s="176"/>
      <c r="D47" s="176"/>
      <c r="E47" s="176"/>
      <c r="F47" s="176"/>
      <c r="G47" s="176"/>
      <c r="H47" s="176"/>
      <c r="I47" s="176"/>
      <c r="J47" s="176"/>
      <c r="K47" s="176"/>
      <c r="L47" s="176"/>
      <c r="M47" s="176"/>
      <c r="N47" s="1233" t="s">
        <v>485</v>
      </c>
      <c r="O47" s="1215"/>
      <c r="P47" s="1216"/>
      <c r="Q47" s="759">
        <v>0</v>
      </c>
      <c r="R47" s="882"/>
      <c r="S47" s="880"/>
    </row>
    <row r="48" spans="1:19" ht="20.25" customHeight="1">
      <c r="A48" s="172"/>
      <c r="B48" s="176" t="s">
        <v>587</v>
      </c>
      <c r="C48" s="176"/>
      <c r="D48" s="176"/>
      <c r="E48" s="176"/>
      <c r="F48" s="176"/>
      <c r="G48" s="176"/>
      <c r="H48" s="176"/>
      <c r="I48" s="176"/>
      <c r="J48" s="176"/>
      <c r="K48" s="176"/>
      <c r="L48" s="176"/>
      <c r="M48" s="176"/>
      <c r="N48" s="1277" t="s">
        <v>588</v>
      </c>
      <c r="O48" s="1215"/>
      <c r="P48" s="1216"/>
      <c r="Q48" s="759">
        <v>70</v>
      </c>
      <c r="R48" s="882"/>
      <c r="S48" s="880"/>
    </row>
    <row r="49" spans="1:19" ht="20.25" customHeight="1">
      <c r="A49" s="172"/>
      <c r="B49" s="176" t="s">
        <v>589</v>
      </c>
      <c r="C49" s="176"/>
      <c r="D49" s="176"/>
      <c r="E49" s="176"/>
      <c r="F49" s="176"/>
      <c r="G49" s="176"/>
      <c r="H49" s="176"/>
      <c r="I49" s="176"/>
      <c r="J49" s="176"/>
      <c r="K49" s="176"/>
      <c r="L49" s="176"/>
      <c r="M49" s="176"/>
      <c r="N49" s="1277" t="s">
        <v>590</v>
      </c>
      <c r="O49" s="1215"/>
      <c r="P49" s="1216"/>
      <c r="Q49" s="758">
        <v>42</v>
      </c>
      <c r="R49" s="882"/>
      <c r="S49" s="880"/>
    </row>
    <row r="50" spans="1:19" ht="20.25" customHeight="1">
      <c r="A50" s="172"/>
      <c r="B50" s="883" t="s">
        <v>591</v>
      </c>
      <c r="C50" s="884"/>
      <c r="D50" s="884"/>
      <c r="E50" s="176"/>
      <c r="F50" s="176"/>
      <c r="G50" s="176"/>
      <c r="H50" s="176"/>
      <c r="I50" s="176"/>
      <c r="J50" s="176"/>
      <c r="K50" s="176"/>
      <c r="L50" s="176"/>
      <c r="M50" s="176"/>
      <c r="N50" s="1282" t="s">
        <v>592</v>
      </c>
      <c r="O50" s="1215"/>
      <c r="P50" s="1216"/>
      <c r="Q50" s="758">
        <v>42</v>
      </c>
      <c r="R50" s="882"/>
      <c r="S50" s="880"/>
    </row>
    <row r="51" spans="1:18" ht="20.25" customHeight="1">
      <c r="A51" s="172"/>
      <c r="B51" s="883" t="s">
        <v>593</v>
      </c>
      <c r="C51" s="884"/>
      <c r="D51" s="884"/>
      <c r="E51" s="176"/>
      <c r="F51" s="176"/>
      <c r="G51" s="176"/>
      <c r="H51" s="176"/>
      <c r="I51" s="176"/>
      <c r="J51" s="176"/>
      <c r="K51" s="176"/>
      <c r="L51" s="176"/>
      <c r="M51" s="176"/>
      <c r="N51" s="1283" t="s">
        <v>594</v>
      </c>
      <c r="O51" s="1215"/>
      <c r="P51" s="1216"/>
      <c r="Q51" s="758"/>
      <c r="R51" s="882"/>
    </row>
    <row r="52" spans="2:18" ht="20.25" customHeight="1">
      <c r="B52" s="883" t="s">
        <v>595</v>
      </c>
      <c r="C52" s="883"/>
      <c r="D52" s="883"/>
      <c r="E52" s="883"/>
      <c r="F52" s="883"/>
      <c r="G52" s="883"/>
      <c r="H52" s="883"/>
      <c r="I52" s="883"/>
      <c r="J52" s="883"/>
      <c r="K52" s="883"/>
      <c r="L52" s="883"/>
      <c r="M52" s="883"/>
      <c r="N52" s="1277" t="s">
        <v>596</v>
      </c>
      <c r="O52" s="1215"/>
      <c r="P52" s="1216"/>
      <c r="Q52" s="758">
        <v>38</v>
      </c>
      <c r="R52" s="882"/>
    </row>
    <row r="53" spans="2:18" ht="20.25" customHeight="1">
      <c r="B53" s="883" t="s">
        <v>597</v>
      </c>
      <c r="C53" s="883"/>
      <c r="D53" s="883"/>
      <c r="E53" s="883"/>
      <c r="F53" s="883"/>
      <c r="G53" s="883"/>
      <c r="H53" s="883"/>
      <c r="I53" s="883"/>
      <c r="J53" s="883"/>
      <c r="K53" s="883"/>
      <c r="L53" s="883"/>
      <c r="M53" s="883"/>
      <c r="N53" s="1277" t="s">
        <v>598</v>
      </c>
      <c r="O53" s="1215"/>
      <c r="P53" s="1216"/>
      <c r="Q53" s="758"/>
      <c r="R53" s="882"/>
    </row>
  </sheetData>
  <sheetProtection/>
  <mergeCells count="55">
    <mergeCell ref="B5:E5"/>
    <mergeCell ref="F5:Q5"/>
    <mergeCell ref="B6:E6"/>
    <mergeCell ref="F6:Q6"/>
    <mergeCell ref="B7:E7"/>
    <mergeCell ref="F7:Q7"/>
    <mergeCell ref="B8:E8"/>
    <mergeCell ref="F8:Q8"/>
    <mergeCell ref="B9:E9"/>
    <mergeCell ref="F9:Q9"/>
    <mergeCell ref="B17:B19"/>
    <mergeCell ref="C17:C19"/>
    <mergeCell ref="D17:E19"/>
    <mergeCell ref="L17:L19"/>
    <mergeCell ref="Q17:Q19"/>
    <mergeCell ref="B20:B25"/>
    <mergeCell ref="C20:C25"/>
    <mergeCell ref="D20:D22"/>
    <mergeCell ref="D23:D25"/>
    <mergeCell ref="B27:B34"/>
    <mergeCell ref="C27:C28"/>
    <mergeCell ref="D27:E27"/>
    <mergeCell ref="D28:E28"/>
    <mergeCell ref="C29:C30"/>
    <mergeCell ref="D29:E29"/>
    <mergeCell ref="D30:E30"/>
    <mergeCell ref="C31:C32"/>
    <mergeCell ref="D31:E31"/>
    <mergeCell ref="D32:E32"/>
    <mergeCell ref="C33:C34"/>
    <mergeCell ref="D33:E33"/>
    <mergeCell ref="D34:E34"/>
    <mergeCell ref="I35:K35"/>
    <mergeCell ref="I36:K36"/>
    <mergeCell ref="B38:B45"/>
    <mergeCell ref="C38:C39"/>
    <mergeCell ref="D38:E38"/>
    <mergeCell ref="D39:E39"/>
    <mergeCell ref="C40:C41"/>
    <mergeCell ref="D40:E40"/>
    <mergeCell ref="D41:E41"/>
    <mergeCell ref="C42:C43"/>
    <mergeCell ref="D42:E42"/>
    <mergeCell ref="D43:E43"/>
    <mergeCell ref="C44:C45"/>
    <mergeCell ref="D44:E44"/>
    <mergeCell ref="D45:E45"/>
    <mergeCell ref="N46:P46"/>
    <mergeCell ref="N53:P53"/>
    <mergeCell ref="N47:P47"/>
    <mergeCell ref="N48:P48"/>
    <mergeCell ref="N49:P49"/>
    <mergeCell ref="N50:P50"/>
    <mergeCell ref="N51:P51"/>
    <mergeCell ref="N52:P52"/>
  </mergeCells>
  <printOptions/>
  <pageMargins left="0.7" right="0.7" top="0.75" bottom="0.75" header="0.3" footer="0.3"/>
  <pageSetup horizontalDpi="600" verticalDpi="600" orientation="landscape" paperSize="9" scale="4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総務省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天野190215各省協議反映</dc:creator>
  <cp:keywords/>
  <dc:description/>
  <cp:lastModifiedBy>橋本 彰人</cp:lastModifiedBy>
  <cp:lastPrinted>2011-05-13T07:30:31Z</cp:lastPrinted>
  <dcterms:created xsi:type="dcterms:W3CDTF">2007-05-01T01:44:16Z</dcterms:created>
  <dcterms:modified xsi:type="dcterms:W3CDTF">2011-09-30T01:30:45Z</dcterms:modified>
  <cp:category/>
  <cp:version/>
  <cp:contentType/>
  <cp:contentStatus/>
</cp:coreProperties>
</file>